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574FEF891EB4C8B/Documents/JOYCE -WORK/Borwick parish meeting/2024 25 AGAR etc/"/>
    </mc:Choice>
  </mc:AlternateContent>
  <xr:revisionPtr revIDLastSave="63" documentId="8_{B803DBFF-0944-4FB2-BCBC-FD3A00A2E1C6}" xr6:coauthVersionLast="47" xr6:coauthVersionMax="47" xr10:uidLastSave="{7409355A-CECE-4375-8328-F0A83BE03896}"/>
  <bookViews>
    <workbookView xWindow="-108" yWindow="-108" windowWidth="23256" windowHeight="12456" activeTab="2" xr2:uid="{BECCA9F7-2DA5-4A92-88BC-C0B3782CB820}"/>
  </bookViews>
  <sheets>
    <sheet name="r and p yr e 31 3 25" sheetId="3" r:id="rId1"/>
    <sheet name="Sheet1" sheetId="5" r:id="rId2"/>
    <sheet name="Variances" sheetId="2" r:id="rId3"/>
    <sheet name="Bank rec" sheetId="1" r:id="rId4"/>
    <sheet name="extract from cash book" sheetId="4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5" l="1"/>
  <c r="P13" i="5"/>
  <c r="M31" i="5"/>
  <c r="J31" i="5"/>
  <c r="J26" i="5"/>
  <c r="L25" i="5"/>
  <c r="L23" i="5"/>
  <c r="L20" i="5"/>
  <c r="L19" i="5"/>
  <c r="L18" i="5"/>
  <c r="L17" i="5"/>
  <c r="L16" i="5"/>
  <c r="J13" i="5"/>
  <c r="M10" i="5"/>
  <c r="M32" i="3"/>
  <c r="J32" i="3"/>
  <c r="J33" i="3" s="1"/>
  <c r="J28" i="3"/>
  <c r="J27" i="3"/>
  <c r="L26" i="3"/>
  <c r="L24" i="3"/>
  <c r="L21" i="3"/>
  <c r="L20" i="3"/>
  <c r="L19" i="3"/>
  <c r="L18" i="3"/>
  <c r="L17" i="3"/>
  <c r="M27" i="3" s="1"/>
  <c r="J14" i="3"/>
  <c r="M11" i="3"/>
  <c r="J21" i="2"/>
  <c r="G21" i="2"/>
  <c r="G22" i="2" s="1"/>
  <c r="L20" i="2"/>
  <c r="L19" i="2"/>
  <c r="L18" i="2"/>
  <c r="L17" i="2"/>
  <c r="L16" i="2"/>
  <c r="L15" i="2"/>
  <c r="L14" i="2"/>
  <c r="L13" i="2"/>
  <c r="M10" i="2"/>
  <c r="J10" i="2"/>
  <c r="J22" i="2" s="1"/>
  <c r="J27" i="2" s="1"/>
  <c r="J28" i="2" s="1"/>
  <c r="G10" i="2"/>
  <c r="M8" i="2"/>
  <c r="K19" i="1"/>
  <c r="I19" i="1"/>
  <c r="J27" i="5" l="1"/>
  <c r="J32" i="5" s="1"/>
  <c r="M26" i="5"/>
  <c r="M27" i="5" s="1"/>
  <c r="M32" i="5" s="1"/>
  <c r="M13" i="5"/>
  <c r="P27" i="5"/>
  <c r="P32" i="5" s="1"/>
  <c r="M28" i="3"/>
  <c r="M33" i="3" s="1"/>
  <c r="H26" i="2"/>
  <c r="G26" i="2"/>
  <c r="G28" i="2" s="1"/>
  <c r="M22" i="2"/>
  <c r="G27" i="2"/>
  <c r="M21" i="2"/>
</calcChain>
</file>

<file path=xl/sharedStrings.xml><?xml version="1.0" encoding="utf-8"?>
<sst xmlns="http://schemas.openxmlformats.org/spreadsheetml/2006/main" count="147" uniqueCount="93">
  <si>
    <t>Borwick Parish Meeting</t>
  </si>
  <si>
    <t>Bank reconciliation at 31 March 2025</t>
  </si>
  <si>
    <t>statement</t>
  </si>
  <si>
    <t>Nat West account no 75552205</t>
  </si>
  <si>
    <t>at 5 july 24</t>
  </si>
  <si>
    <t>Balance per bank at 31 March 24</t>
  </si>
  <si>
    <t>Less outstanding cheques</t>
  </si>
  <si>
    <t>Balance per books</t>
  </si>
  <si>
    <t>Borwick Parish Meeting         Accounts for the year ended 31 March 2025</t>
  </si>
  <si>
    <t>Schedule of Variances from Prior Year</t>
  </si>
  <si>
    <t>ACTUAL year ended</t>
  </si>
  <si>
    <t>VARIANCES</t>
  </si>
  <si>
    <t xml:space="preserve">  Explanation</t>
  </si>
  <si>
    <t>Receipts</t>
  </si>
  <si>
    <t>Parish Precept (Requested from LCC)</t>
  </si>
  <si>
    <t>Increased Precept request due to cost of</t>
  </si>
  <si>
    <t>replacement Notice Boards and to</t>
  </si>
  <si>
    <t>Total Income</t>
  </si>
  <si>
    <t>maintain reserves</t>
  </si>
  <si>
    <t>Payments</t>
  </si>
  <si>
    <t>Parish Insurance</t>
  </si>
  <si>
    <t>Switched insurer and obtained good deal</t>
  </si>
  <si>
    <t>LALC Annual Subscription</t>
  </si>
  <si>
    <t>Unusually low in 23/24</t>
  </si>
  <si>
    <t>Village web site hosting</t>
  </si>
  <si>
    <t xml:space="preserve">BPHWMH agreed to bear the cost of </t>
  </si>
  <si>
    <t>Clerk's Honorarium</t>
  </si>
  <si>
    <t xml:space="preserve">  additional services they had contracted</t>
  </si>
  <si>
    <t>Village newsletter contribution</t>
  </si>
  <si>
    <t xml:space="preserve">  so overall our web costs were reduced</t>
  </si>
  <si>
    <t>Donations:</t>
  </si>
  <si>
    <t>Air Ambulance</t>
  </si>
  <si>
    <t>BPHW Memorial Hall</t>
  </si>
  <si>
    <t>New notice boards</t>
  </si>
  <si>
    <t xml:space="preserve">One off project to repair / replace villlage </t>
  </si>
  <si>
    <t>Total expenditure</t>
  </si>
  <si>
    <t>notice boards</t>
  </si>
  <si>
    <t>Surplus of receipts over payments</t>
  </si>
  <si>
    <t xml:space="preserve">Cash at bank </t>
  </si>
  <si>
    <t>Beginning of period</t>
  </si>
  <si>
    <t>Movement in year</t>
  </si>
  <si>
    <t>End of period</t>
  </si>
  <si>
    <t>Reserves should equate to no more than one year's Precept so level at 31/03/25</t>
  </si>
  <si>
    <t>seems very reasonable.</t>
  </si>
  <si>
    <t>BORWICK PARISH MEETING</t>
  </si>
  <si>
    <t>Receipts and Payments Accounts</t>
  </si>
  <si>
    <t>Actual and budget for the year ended 31 March 2025</t>
  </si>
  <si>
    <t>Notes</t>
  </si>
  <si>
    <t>BUDGET Yr ending</t>
  </si>
  <si>
    <t>ACTUAL YR Ended</t>
  </si>
  <si>
    <t>£</t>
  </si>
  <si>
    <t>Parish Precept (To be requested from LCC)</t>
  </si>
  <si>
    <t>Green spaces' management (incl. tree survey)</t>
  </si>
  <si>
    <t>Seeds, sundries</t>
  </si>
  <si>
    <t>Repair and renewal of Notice Boards</t>
  </si>
  <si>
    <t>Surplus/ (deficit) of receipts over payments</t>
  </si>
  <si>
    <t>Cash at Bank</t>
  </si>
  <si>
    <t>beginning of period</t>
  </si>
  <si>
    <t>end of period</t>
  </si>
  <si>
    <t>Balance b/d</t>
  </si>
  <si>
    <t>Lancashire Association of Local Councils</t>
  </si>
  <si>
    <t>AC</t>
  </si>
  <si>
    <t>Lancaster City Council Precept</t>
  </si>
  <si>
    <t>Insurance BHIB Limited</t>
  </si>
  <si>
    <t>statement 5 July 2023</t>
  </si>
  <si>
    <t>Next Stage Design via BPHWMH</t>
  </si>
  <si>
    <t>1/3rd share of new web maintenance contract</t>
  </si>
  <si>
    <t>Hilary Rooney cont n to Village Newsletter</t>
  </si>
  <si>
    <t>David Scott</t>
  </si>
  <si>
    <t>Clerk's expenses</t>
  </si>
  <si>
    <t>NW Air Ambulance</t>
  </si>
  <si>
    <t>Donation</t>
  </si>
  <si>
    <t>Priest Hutton Parish Meeting</t>
  </si>
  <si>
    <t>Web site costs</t>
  </si>
  <si>
    <t>Balance c/d</t>
  </si>
  <si>
    <t>Annual subs</t>
  </si>
  <si>
    <t>Notice Boards Joey Aldren</t>
  </si>
  <si>
    <t>new notice boards</t>
  </si>
  <si>
    <t>Zurich insurance</t>
  </si>
  <si>
    <t>annual insurance</t>
  </si>
  <si>
    <t>BPHWM Hall</t>
  </si>
  <si>
    <t>one 3rd of Next Stage village website mtnce</t>
  </si>
  <si>
    <t>David A Scott - clerk's honorarium</t>
  </si>
  <si>
    <t>Vontribution to village newsletter - Hilary Rooney</t>
  </si>
  <si>
    <t>donation</t>
  </si>
  <si>
    <t>EXTRACT FROM BPM CASH BOOK for y/e 31 March 2025</t>
  </si>
  <si>
    <t>Parish Precept (As requested from LCC)</t>
  </si>
  <si>
    <t>in the amount of the requested Precept (from £1,000 to £1,750).</t>
  </si>
  <si>
    <t>In 2024/25 the Village notice boards were replaced and this required an increase</t>
  </si>
  <si>
    <t>Actual and Budget for the year ended 31 March 2025 and agreed Budget for year ending 31 March 2026</t>
  </si>
  <si>
    <t>It was agreed at the January 2025 Meeting to provide an additional £500 for grass cutting should this prove to be necessary.</t>
  </si>
  <si>
    <t xml:space="preserve"> For this reason the requested Precept remained at the higher than usual level of £1,750.</t>
  </si>
  <si>
    <t>A donation of £500 to the BPH War Memorial Hall was agreed or solar panels, etc., subject to this being required.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</si>
</sst>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#,##0.00\ ;\(#,##0.00\)"/>
    <numFmt numFmtId="165" formatCode="#,##0\ ;\(#,##0\)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0"/>
      <name val="Arial"/>
      <family val="2"/>
    </font>
    <font>
      <b/>
      <i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</font>
    <font>
      <b/>
      <sz val="14"/>
      <name val="Calibri"/>
      <family val="2"/>
    </font>
    <font>
      <b/>
      <i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15" fontId="0" fillId="0" borderId="0" xfId="0" applyNumberFormat="1"/>
    <xf numFmtId="15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4" fillId="0" borderId="0" xfId="0" applyFont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6" fillId="0" borderId="0" xfId="0" applyFont="1"/>
    <xf numFmtId="0" fontId="2" fillId="0" borderId="8" xfId="0" applyFont="1" applyBorder="1"/>
    <xf numFmtId="0" fontId="2" fillId="0" borderId="9" xfId="0" applyFont="1" applyBorder="1"/>
    <xf numFmtId="0" fontId="7" fillId="0" borderId="0" xfId="0" applyFont="1"/>
    <xf numFmtId="43" fontId="2" fillId="0" borderId="9" xfId="0" applyNumberFormat="1" applyFont="1" applyBorder="1"/>
    <xf numFmtId="43" fontId="2" fillId="0" borderId="8" xfId="0" applyNumberFormat="1" applyFont="1" applyBorder="1"/>
    <xf numFmtId="43" fontId="2" fillId="0" borderId="0" xfId="0" applyNumberFormat="1" applyFont="1"/>
    <xf numFmtId="0" fontId="0" fillId="0" borderId="8" xfId="0" applyBorder="1"/>
    <xf numFmtId="43" fontId="0" fillId="0" borderId="9" xfId="0" applyNumberFormat="1" applyBorder="1"/>
    <xf numFmtId="0" fontId="2" fillId="0" borderId="12" xfId="0" applyFont="1" applyBorder="1"/>
    <xf numFmtId="43" fontId="2" fillId="0" borderId="12" xfId="0" applyNumberFormat="1" applyFont="1" applyBorder="1"/>
    <xf numFmtId="0" fontId="0" fillId="0" borderId="12" xfId="0" applyBorder="1"/>
    <xf numFmtId="0" fontId="0" fillId="0" borderId="9" xfId="0" applyBorder="1"/>
    <xf numFmtId="164" fontId="0" fillId="0" borderId="8" xfId="0" applyNumberFormat="1" applyBorder="1"/>
    <xf numFmtId="16" fontId="2" fillId="0" borderId="0" xfId="0" applyNumberFormat="1" applyFont="1"/>
    <xf numFmtId="43" fontId="2" fillId="0" borderId="13" xfId="0" applyNumberFormat="1" applyFont="1" applyBorder="1"/>
    <xf numFmtId="164" fontId="0" fillId="0" borderId="13" xfId="0" applyNumberFormat="1" applyBorder="1"/>
    <xf numFmtId="43" fontId="5" fillId="0" borderId="8" xfId="0" applyNumberFormat="1" applyFont="1" applyBorder="1"/>
    <xf numFmtId="43" fontId="5" fillId="0" borderId="14" xfId="0" applyNumberFormat="1" applyFont="1" applyBorder="1"/>
    <xf numFmtId="0" fontId="5" fillId="0" borderId="0" xfId="0" applyFont="1"/>
    <xf numFmtId="43" fontId="5" fillId="0" borderId="0" xfId="0" applyNumberFormat="1" applyFont="1"/>
    <xf numFmtId="164" fontId="0" fillId="0" borderId="15" xfId="0" applyNumberFormat="1" applyBorder="1"/>
    <xf numFmtId="0" fontId="2" fillId="0" borderId="10" xfId="0" applyFont="1" applyBorder="1"/>
    <xf numFmtId="0" fontId="2" fillId="0" borderId="11" xfId="0" applyFont="1" applyBorder="1"/>
    <xf numFmtId="43" fontId="0" fillId="0" borderId="0" xfId="0" applyNumberFormat="1"/>
    <xf numFmtId="164" fontId="0" fillId="0" borderId="0" xfId="0" applyNumberFormat="1"/>
    <xf numFmtId="43" fontId="1" fillId="0" borderId="3" xfId="0" applyNumberFormat="1" applyFont="1" applyBorder="1"/>
    <xf numFmtId="43" fontId="1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0" borderId="0" xfId="0" applyFont="1"/>
    <xf numFmtId="0" fontId="9" fillId="0" borderId="8" xfId="0" applyFont="1" applyBorder="1"/>
    <xf numFmtId="0" fontId="9" fillId="0" borderId="9" xfId="0" applyFont="1" applyBorder="1"/>
    <xf numFmtId="41" fontId="2" fillId="0" borderId="9" xfId="0" applyNumberFormat="1" applyFont="1" applyBorder="1"/>
    <xf numFmtId="43" fontId="9" fillId="0" borderId="9" xfId="0" applyNumberFormat="1" applyFont="1" applyBorder="1"/>
    <xf numFmtId="41" fontId="2" fillId="0" borderId="12" xfId="0" applyNumberFormat="1" applyFont="1" applyBorder="1"/>
    <xf numFmtId="41" fontId="2" fillId="0" borderId="8" xfId="0" applyNumberFormat="1" applyFont="1" applyBorder="1"/>
    <xf numFmtId="43" fontId="9" fillId="0" borderId="8" xfId="0" applyNumberFormat="1" applyFont="1" applyBorder="1"/>
    <xf numFmtId="0" fontId="2" fillId="0" borderId="0" xfId="0" quotePrefix="1" applyFont="1" applyAlignment="1">
      <alignment horizontal="right"/>
    </xf>
    <xf numFmtId="41" fontId="2" fillId="0" borderId="13" xfId="0" applyNumberFormat="1" applyFont="1" applyBorder="1"/>
    <xf numFmtId="43" fontId="9" fillId="0" borderId="13" xfId="0" applyNumberFormat="1" applyFont="1" applyBorder="1"/>
    <xf numFmtId="0" fontId="5" fillId="0" borderId="8" xfId="0" applyFont="1" applyBorder="1"/>
    <xf numFmtId="165" fontId="5" fillId="0" borderId="14" xfId="0" applyNumberFormat="1" applyFont="1" applyBorder="1"/>
    <xf numFmtId="0" fontId="9" fillId="0" borderId="10" xfId="0" applyFont="1" applyBorder="1"/>
    <xf numFmtId="0" fontId="9" fillId="0" borderId="11" xfId="0" applyFont="1" applyBorder="1"/>
    <xf numFmtId="0" fontId="11" fillId="0" borderId="0" xfId="0" applyFont="1"/>
    <xf numFmtId="165" fontId="9" fillId="0" borderId="0" xfId="0" applyNumberFormat="1" applyFont="1"/>
    <xf numFmtId="165" fontId="5" fillId="0" borderId="3" xfId="0" applyNumberFormat="1" applyFont="1" applyBorder="1"/>
    <xf numFmtId="0" fontId="12" fillId="0" borderId="0" xfId="0" applyFont="1"/>
    <xf numFmtId="0" fontId="9" fillId="0" borderId="0" xfId="0" applyFont="1" applyAlignment="1">
      <alignment horizontal="right"/>
    </xf>
    <xf numFmtId="15" fontId="9" fillId="0" borderId="0" xfId="0" applyNumberFormat="1" applyFont="1"/>
    <xf numFmtId="43" fontId="9" fillId="0" borderId="0" xfId="0" applyNumberFormat="1" applyFont="1"/>
    <xf numFmtId="43" fontId="9" fillId="0" borderId="3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5" fontId="3" fillId="0" borderId="8" xfId="0" applyNumberFormat="1" applyFont="1" applyBorder="1" applyAlignment="1">
      <alignment horizontal="center"/>
    </xf>
    <xf numFmtId="15" fontId="3" fillId="0" borderId="9" xfId="0" applyNumberFormat="1" applyFont="1" applyBorder="1" applyAlignment="1">
      <alignment horizontal="center"/>
    </xf>
    <xf numFmtId="15" fontId="5" fillId="0" borderId="8" xfId="0" applyNumberFormat="1" applyFont="1" applyBorder="1" applyAlignment="1">
      <alignment horizontal="center"/>
    </xf>
    <xf numFmtId="15" fontId="5" fillId="0" borderId="9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5" fontId="1" fillId="0" borderId="8" xfId="0" applyNumberFormat="1" applyFont="1" applyBorder="1" applyAlignment="1">
      <alignment horizontal="center"/>
    </xf>
    <xf numFmtId="15" fontId="1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5" fontId="0" fillId="0" borderId="0" xfId="0" applyNumberFormat="1"/>
    <xf numFmtId="165" fontId="1" fillId="0" borderId="3" xfId="0" applyNumberFormat="1" applyFont="1" applyBorder="1"/>
    <xf numFmtId="0" fontId="9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e574fef891eb4c8b/Documents/JOYCE%20-WORK/Borwick%20parish%20meeting/241008%202024%2025%20Books%20and%20records.xlsx" TargetMode="External"/><Relationship Id="rId1" Type="http://schemas.openxmlformats.org/officeDocument/2006/relationships/externalLinkPath" Target="/e574fef891eb4c8b/Documents/JOYCE%20-WORK/Borwick%20parish%20meeting/241008%202024%2025%20Books%20and%20recor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dget and Sept accts"/>
      <sheetName val="Dec 2024"/>
      <sheetName val="P Y accts"/>
      <sheetName val="Bank rec"/>
      <sheetName val="Variances"/>
      <sheetName val="cash book"/>
      <sheetName val="£1 Dec 23 and outturn"/>
      <sheetName val="2025 accts and budget"/>
      <sheetName val="draft 2025 budget"/>
      <sheetName val="Draft 2026 Budget"/>
      <sheetName val="2026 agreed budget"/>
    </sheetNames>
    <sheetDataSet>
      <sheetData sheetId="0"/>
      <sheetData sheetId="1"/>
      <sheetData sheetId="2">
        <row r="32">
          <cell r="L32">
            <v>931.26999999999987</v>
          </cell>
        </row>
      </sheetData>
      <sheetData sheetId="3"/>
      <sheetData sheetId="4"/>
      <sheetData sheetId="5">
        <row r="26">
          <cell r="D26">
            <v>931.02</v>
          </cell>
        </row>
        <row r="27">
          <cell r="D27">
            <v>1750</v>
          </cell>
        </row>
        <row r="28">
          <cell r="E28">
            <v>46.99</v>
          </cell>
        </row>
        <row r="29">
          <cell r="E29">
            <v>1004.32</v>
          </cell>
        </row>
        <row r="30">
          <cell r="E30">
            <v>168</v>
          </cell>
        </row>
        <row r="31">
          <cell r="E31">
            <v>40</v>
          </cell>
        </row>
        <row r="32">
          <cell r="E32">
            <v>50</v>
          </cell>
        </row>
        <row r="33">
          <cell r="E33">
            <v>50</v>
          </cell>
        </row>
        <row r="34">
          <cell r="E34">
            <v>100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B4043-04D0-414F-A048-BD4D8D9C9EF7}">
  <dimension ref="A3:M49"/>
  <sheetViews>
    <sheetView workbookViewId="0">
      <selection sqref="A1:XFD1048576"/>
    </sheetView>
  </sheetViews>
  <sheetFormatPr defaultRowHeight="14.4" x14ac:dyDescent="0.3"/>
  <cols>
    <col min="1" max="11" width="8.88671875" style="47"/>
    <col min="12" max="12" width="9.6640625" style="47" bestFit="1" customWidth="1"/>
    <col min="13" max="13" width="9.33203125" style="47" bestFit="1" customWidth="1"/>
    <col min="14" max="16384" width="8.88671875" style="47"/>
  </cols>
  <sheetData>
    <row r="3" spans="2:13" ht="15.6" x14ac:dyDescent="0.3">
      <c r="B3" s="46" t="s">
        <v>44</v>
      </c>
      <c r="C3" s="8"/>
      <c r="D3" s="8"/>
      <c r="E3" s="8"/>
      <c r="F3" s="8"/>
      <c r="G3" s="8"/>
      <c r="H3" s="8"/>
      <c r="I3" s="8"/>
      <c r="J3" s="8"/>
      <c r="K3" s="8"/>
    </row>
    <row r="4" spans="2:13" ht="15.6" x14ac:dyDescent="0.3">
      <c r="B4" s="46" t="s">
        <v>45</v>
      </c>
      <c r="C4" s="8"/>
      <c r="D4" s="8"/>
      <c r="E4" s="8"/>
      <c r="F4" s="8"/>
      <c r="G4" s="8"/>
      <c r="H4" s="8"/>
      <c r="I4" s="8"/>
      <c r="J4" s="8"/>
      <c r="K4" s="8"/>
    </row>
    <row r="5" spans="2:13" ht="18" x14ac:dyDescent="0.35">
      <c r="B5" s="48" t="s">
        <v>46</v>
      </c>
      <c r="C5" s="8"/>
      <c r="D5" s="8"/>
      <c r="E5" s="8"/>
      <c r="F5" s="8"/>
      <c r="G5" s="8"/>
      <c r="H5" s="8"/>
      <c r="I5" s="8"/>
      <c r="J5" s="8"/>
      <c r="K5" s="8"/>
    </row>
    <row r="6" spans="2:13" ht="15" thickBot="1" x14ac:dyDescent="0.35">
      <c r="B6" s="8"/>
      <c r="C6" s="8"/>
      <c r="D6" s="8"/>
      <c r="E6" s="8"/>
      <c r="F6" s="8"/>
      <c r="G6" s="8"/>
      <c r="H6" s="8"/>
      <c r="I6" s="37"/>
      <c r="J6" s="8"/>
      <c r="K6" s="8"/>
    </row>
    <row r="7" spans="2:13" x14ac:dyDescent="0.3">
      <c r="B7" s="8"/>
      <c r="C7" s="8"/>
      <c r="D7" s="8"/>
      <c r="E7" s="8"/>
      <c r="F7" s="8"/>
      <c r="H7" s="9" t="s">
        <v>47</v>
      </c>
      <c r="I7" s="72" t="s">
        <v>48</v>
      </c>
      <c r="J7" s="73"/>
      <c r="K7" s="8"/>
      <c r="L7" s="74" t="s">
        <v>49</v>
      </c>
      <c r="M7" s="75"/>
    </row>
    <row r="8" spans="2:13" x14ac:dyDescent="0.3">
      <c r="B8" s="8"/>
      <c r="C8" s="8"/>
      <c r="D8" s="8"/>
      <c r="E8" s="8"/>
      <c r="F8" s="8"/>
      <c r="H8" s="49"/>
      <c r="I8" s="76">
        <v>45747</v>
      </c>
      <c r="J8" s="77"/>
      <c r="K8" s="8"/>
      <c r="L8" s="78">
        <v>45747</v>
      </c>
      <c r="M8" s="79"/>
    </row>
    <row r="9" spans="2:13" ht="15" thickBot="1" x14ac:dyDescent="0.35">
      <c r="B9" s="8"/>
      <c r="C9" s="8"/>
      <c r="D9" s="8"/>
      <c r="E9" s="8"/>
      <c r="F9" s="8"/>
      <c r="H9" s="8"/>
      <c r="I9" s="13" t="s">
        <v>50</v>
      </c>
      <c r="J9" s="14" t="s">
        <v>50</v>
      </c>
      <c r="K9" s="8"/>
      <c r="L9" s="13" t="s">
        <v>50</v>
      </c>
      <c r="M9" s="14" t="s">
        <v>50</v>
      </c>
    </row>
    <row r="10" spans="2:13" x14ac:dyDescent="0.3">
      <c r="B10" s="18" t="s">
        <v>13</v>
      </c>
      <c r="C10" s="8"/>
      <c r="D10" s="8"/>
      <c r="E10" s="8"/>
      <c r="F10" s="8"/>
      <c r="H10" s="8"/>
      <c r="I10" s="19"/>
      <c r="J10" s="20"/>
      <c r="K10" s="8"/>
      <c r="L10" s="50"/>
      <c r="M10" s="51"/>
    </row>
    <row r="11" spans="2:13" x14ac:dyDescent="0.3">
      <c r="B11" s="21" t="s">
        <v>51</v>
      </c>
      <c r="C11" s="8"/>
      <c r="D11" s="8"/>
      <c r="E11" s="8"/>
      <c r="F11" s="8"/>
      <c r="H11" s="8">
        <v>1</v>
      </c>
      <c r="I11" s="19"/>
      <c r="J11" s="52">
        <v>1750</v>
      </c>
      <c r="K11" s="8"/>
      <c r="L11" s="50"/>
      <c r="M11" s="53">
        <f>'[1]cash book'!D27</f>
        <v>1750</v>
      </c>
    </row>
    <row r="12" spans="2:13" x14ac:dyDescent="0.3">
      <c r="B12" s="21"/>
      <c r="C12" s="8"/>
      <c r="D12" s="8"/>
      <c r="E12" s="8"/>
      <c r="F12" s="8"/>
      <c r="G12" s="8"/>
      <c r="H12" s="8"/>
      <c r="I12" s="19"/>
      <c r="J12" s="52"/>
      <c r="K12" s="8"/>
      <c r="L12" s="50"/>
      <c r="M12" s="51"/>
    </row>
    <row r="13" spans="2:13" x14ac:dyDescent="0.3">
      <c r="B13" s="21"/>
      <c r="C13" s="8"/>
      <c r="D13" s="8"/>
      <c r="E13" s="8"/>
      <c r="F13" s="8"/>
      <c r="G13" s="8"/>
      <c r="H13" s="8"/>
      <c r="I13" s="19"/>
      <c r="J13" s="54"/>
      <c r="K13" s="8"/>
      <c r="L13" s="50"/>
      <c r="M13" s="51"/>
    </row>
    <row r="14" spans="2:13" x14ac:dyDescent="0.3">
      <c r="B14" s="18" t="s">
        <v>17</v>
      </c>
      <c r="C14" s="8"/>
      <c r="D14" s="8"/>
      <c r="E14" s="8"/>
      <c r="F14" s="8"/>
      <c r="G14" s="8"/>
      <c r="H14" s="8"/>
      <c r="I14" s="19"/>
      <c r="J14" s="52">
        <f>SUM(J11:J13)</f>
        <v>1750</v>
      </c>
      <c r="K14" s="8"/>
      <c r="L14" s="50"/>
      <c r="M14" s="51"/>
    </row>
    <row r="15" spans="2:13" x14ac:dyDescent="0.3">
      <c r="B15" s="8"/>
      <c r="C15" s="8"/>
      <c r="D15" s="8"/>
      <c r="E15" s="8"/>
      <c r="F15" s="8"/>
      <c r="G15" s="8"/>
      <c r="H15" s="8"/>
      <c r="I15" s="19"/>
      <c r="J15" s="20"/>
      <c r="K15" s="8"/>
      <c r="L15" s="50"/>
      <c r="M15" s="51"/>
    </row>
    <row r="16" spans="2:13" x14ac:dyDescent="0.3">
      <c r="B16" s="18" t="s">
        <v>19</v>
      </c>
      <c r="C16" s="8"/>
      <c r="D16" s="8"/>
      <c r="E16" s="8"/>
      <c r="F16" s="8"/>
      <c r="G16" s="8"/>
      <c r="H16" s="8">
        <v>2</v>
      </c>
      <c r="I16" s="19"/>
      <c r="J16" s="20"/>
      <c r="K16" s="8"/>
      <c r="L16" s="50"/>
      <c r="M16" s="51"/>
    </row>
    <row r="17" spans="2:13" x14ac:dyDescent="0.3">
      <c r="B17" s="21" t="s">
        <v>20</v>
      </c>
      <c r="C17" s="8"/>
      <c r="D17" s="8"/>
      <c r="E17" s="8"/>
      <c r="F17" s="8"/>
      <c r="G17" s="8"/>
      <c r="H17" s="8">
        <v>3</v>
      </c>
      <c r="I17" s="55">
        <v>275</v>
      </c>
      <c r="J17" s="20"/>
      <c r="K17" s="8"/>
      <c r="L17" s="56">
        <f>'[1]cash book'!E30</f>
        <v>168</v>
      </c>
      <c r="M17" s="51"/>
    </row>
    <row r="18" spans="2:13" x14ac:dyDescent="0.3">
      <c r="B18" s="21" t="s">
        <v>22</v>
      </c>
      <c r="C18" s="8"/>
      <c r="D18" s="8"/>
      <c r="E18" s="8"/>
      <c r="F18" s="8"/>
      <c r="G18" s="8"/>
      <c r="H18" s="8"/>
      <c r="I18" s="55">
        <v>35</v>
      </c>
      <c r="J18" s="20"/>
      <c r="K18" s="8"/>
      <c r="L18" s="56">
        <f>'[1]cash book'!E28</f>
        <v>46.99</v>
      </c>
      <c r="M18" s="51"/>
    </row>
    <row r="19" spans="2:13" x14ac:dyDescent="0.3">
      <c r="B19" s="21" t="s">
        <v>24</v>
      </c>
      <c r="C19" s="8"/>
      <c r="D19" s="8"/>
      <c r="E19" s="8"/>
      <c r="F19" s="8"/>
      <c r="G19" s="8"/>
      <c r="H19" s="8"/>
      <c r="I19" s="55">
        <v>85</v>
      </c>
      <c r="J19" s="20"/>
      <c r="K19" s="8"/>
      <c r="L19" s="56">
        <f>'[1]cash book'!E31</f>
        <v>40</v>
      </c>
      <c r="M19" s="51"/>
    </row>
    <row r="20" spans="2:13" x14ac:dyDescent="0.3">
      <c r="B20" s="21" t="s">
        <v>26</v>
      </c>
      <c r="C20" s="8"/>
      <c r="D20" s="8"/>
      <c r="E20" s="8"/>
      <c r="F20" s="8"/>
      <c r="G20" s="8"/>
      <c r="H20" s="8"/>
      <c r="I20" s="55">
        <v>50</v>
      </c>
      <c r="J20" s="20"/>
      <c r="K20" s="8"/>
      <c r="L20" s="56">
        <f>'[1]cash book'!E32</f>
        <v>50</v>
      </c>
      <c r="M20" s="51"/>
    </row>
    <row r="21" spans="2:13" x14ac:dyDescent="0.3">
      <c r="B21" s="21" t="s">
        <v>28</v>
      </c>
      <c r="C21" s="8"/>
      <c r="D21" s="8"/>
      <c r="E21" s="8"/>
      <c r="F21" s="8"/>
      <c r="G21" s="8"/>
      <c r="H21" s="8"/>
      <c r="I21" s="55">
        <v>50</v>
      </c>
      <c r="J21" s="20"/>
      <c r="K21" s="8"/>
      <c r="L21" s="56">
        <f>'[1]cash book'!E33</f>
        <v>50</v>
      </c>
      <c r="M21" s="51"/>
    </row>
    <row r="22" spans="2:13" x14ac:dyDescent="0.3">
      <c r="B22" s="21" t="s">
        <v>52</v>
      </c>
      <c r="C22" s="8"/>
      <c r="D22" s="8"/>
      <c r="E22" s="8"/>
      <c r="F22" s="8"/>
      <c r="G22" s="8"/>
      <c r="H22" s="8"/>
      <c r="I22" s="55">
        <v>100</v>
      </c>
      <c r="J22" s="20"/>
      <c r="K22" s="8"/>
      <c r="L22" s="55">
        <v>0</v>
      </c>
      <c r="M22" s="51"/>
    </row>
    <row r="23" spans="2:13" x14ac:dyDescent="0.3">
      <c r="B23" s="21" t="s">
        <v>53</v>
      </c>
      <c r="C23" s="8"/>
      <c r="D23" s="8"/>
      <c r="E23" s="8"/>
      <c r="F23" s="8"/>
      <c r="G23" s="8"/>
      <c r="H23" s="8"/>
      <c r="I23" s="55">
        <v>50</v>
      </c>
      <c r="J23" s="20"/>
      <c r="K23" s="8"/>
      <c r="L23" s="55">
        <v>0</v>
      </c>
      <c r="M23" s="51"/>
    </row>
    <row r="24" spans="2:13" x14ac:dyDescent="0.3">
      <c r="B24" s="21" t="s">
        <v>30</v>
      </c>
      <c r="C24" s="21" t="s">
        <v>31</v>
      </c>
      <c r="D24" s="8"/>
      <c r="E24" s="8"/>
      <c r="F24" s="8"/>
      <c r="G24" s="8"/>
      <c r="H24" s="8">
        <v>4</v>
      </c>
      <c r="I24" s="55">
        <v>100</v>
      </c>
      <c r="J24" s="20"/>
      <c r="K24" s="8"/>
      <c r="L24" s="56">
        <f>'[1]cash book'!E34</f>
        <v>100</v>
      </c>
      <c r="M24" s="51"/>
    </row>
    <row r="25" spans="2:13" x14ac:dyDescent="0.3">
      <c r="B25" s="8"/>
      <c r="C25" s="21" t="s">
        <v>32</v>
      </c>
      <c r="D25" s="8"/>
      <c r="E25" s="8"/>
      <c r="F25" s="8"/>
      <c r="G25" s="8"/>
      <c r="H25" s="57">
        <v>5</v>
      </c>
      <c r="I25" s="55">
        <v>0</v>
      </c>
      <c r="J25" s="20"/>
      <c r="K25" s="8"/>
      <c r="L25" s="55">
        <v>0</v>
      </c>
      <c r="M25" s="51"/>
    </row>
    <row r="26" spans="2:13" x14ac:dyDescent="0.3">
      <c r="B26" s="8" t="s">
        <v>54</v>
      </c>
      <c r="C26" s="21"/>
      <c r="D26" s="8"/>
      <c r="E26" s="8"/>
      <c r="F26" s="8"/>
      <c r="G26" s="8"/>
      <c r="H26" s="8">
        <v>6</v>
      </c>
      <c r="I26" s="58">
        <v>1000</v>
      </c>
      <c r="J26" s="20"/>
      <c r="K26" s="8"/>
      <c r="L26" s="59">
        <f>'[1]cash book'!E29</f>
        <v>1004.32</v>
      </c>
      <c r="M26" s="51"/>
    </row>
    <row r="27" spans="2:13" x14ac:dyDescent="0.3">
      <c r="B27" s="18" t="s">
        <v>35</v>
      </c>
      <c r="C27" s="8"/>
      <c r="D27" s="8"/>
      <c r="E27" s="8"/>
      <c r="F27" s="8"/>
      <c r="G27" s="8"/>
      <c r="H27" s="8"/>
      <c r="I27" s="55"/>
      <c r="J27" s="54">
        <f>SUM(I17:I26)</f>
        <v>1745</v>
      </c>
      <c r="K27" s="8"/>
      <c r="L27" s="50"/>
      <c r="M27" s="53">
        <f>SUM(L17:L26)</f>
        <v>1459.31</v>
      </c>
    </row>
    <row r="28" spans="2:13" ht="15" thickBot="1" x14ac:dyDescent="0.35">
      <c r="B28" s="18" t="s">
        <v>55</v>
      </c>
      <c r="C28" s="8"/>
      <c r="D28" s="8"/>
      <c r="E28" s="8"/>
      <c r="F28" s="8"/>
      <c r="G28" s="8"/>
      <c r="H28" s="8">
        <v>1</v>
      </c>
      <c r="I28" s="60"/>
      <c r="J28" s="61">
        <f>J14-J27</f>
        <v>5</v>
      </c>
      <c r="K28" s="37"/>
      <c r="L28" s="50"/>
      <c r="M28" s="61">
        <f>M11-M27</f>
        <v>290.69000000000005</v>
      </c>
    </row>
    <row r="29" spans="2:13" ht="15" thickBot="1" x14ac:dyDescent="0.35">
      <c r="B29" s="8"/>
      <c r="C29" s="8"/>
      <c r="D29" s="8"/>
      <c r="E29" s="8"/>
      <c r="F29" s="8"/>
      <c r="G29" s="8"/>
      <c r="H29" s="8"/>
      <c r="I29" s="40"/>
      <c r="J29" s="41"/>
      <c r="K29" s="8"/>
      <c r="L29" s="62"/>
      <c r="M29" s="63"/>
    </row>
    <row r="32" spans="2:13" x14ac:dyDescent="0.3">
      <c r="B32" s="64" t="s">
        <v>56</v>
      </c>
      <c r="E32" s="47" t="s">
        <v>57</v>
      </c>
      <c r="J32" s="65">
        <f>'[1]P Y accts'!L32</f>
        <v>931.26999999999987</v>
      </c>
      <c r="M32" s="65">
        <f>'[1]cash book'!D26</f>
        <v>931.02</v>
      </c>
    </row>
    <row r="33" spans="1:13" ht="15" thickBot="1" x14ac:dyDescent="0.35">
      <c r="E33" s="47" t="s">
        <v>58</v>
      </c>
      <c r="J33" s="66">
        <f>J32+J28</f>
        <v>936.26999999999987</v>
      </c>
      <c r="M33" s="66">
        <f>M32+M28</f>
        <v>1221.71</v>
      </c>
    </row>
    <row r="35" spans="1:13" ht="18" x14ac:dyDescent="0.35">
      <c r="B35" s="67"/>
    </row>
    <row r="46" spans="1:13" x14ac:dyDescent="0.3">
      <c r="A46" s="68"/>
    </row>
    <row r="47" spans="1:13" x14ac:dyDescent="0.3">
      <c r="A47" s="68"/>
    </row>
    <row r="48" spans="1:13" x14ac:dyDescent="0.3">
      <c r="A48" s="68"/>
    </row>
    <row r="49" spans="2:2" x14ac:dyDescent="0.3">
      <c r="B49" s="37"/>
    </row>
  </sheetData>
  <mergeCells count="4">
    <mergeCell ref="I7:J7"/>
    <mergeCell ref="L7:M7"/>
    <mergeCell ref="I8:J8"/>
    <mergeCell ref="L8:M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38197-3755-4281-9695-DAE1CE9169D1}">
  <sheetPr>
    <pageSetUpPr fitToPage="1"/>
  </sheetPr>
  <dimension ref="A3:P49"/>
  <sheetViews>
    <sheetView workbookViewId="0">
      <selection activeCell="R40" sqref="R40"/>
    </sheetView>
  </sheetViews>
  <sheetFormatPr defaultRowHeight="14.4" x14ac:dyDescent="0.3"/>
  <cols>
    <col min="1" max="6" width="8.88671875" style="47"/>
    <col min="7" max="7" width="1.6640625" style="47" customWidth="1"/>
    <col min="8" max="10" width="8.88671875" style="47"/>
    <col min="11" max="11" width="2.5546875" style="47" customWidth="1"/>
    <col min="12" max="12" width="9.6640625" style="47" bestFit="1" customWidth="1"/>
    <col min="13" max="13" width="9.33203125" style="47" bestFit="1" customWidth="1"/>
    <col min="14" max="14" width="2.88671875" style="47" customWidth="1"/>
    <col min="15" max="16384" width="8.88671875" style="47"/>
  </cols>
  <sheetData>
    <row r="3" spans="2:16" ht="15.6" x14ac:dyDescent="0.3">
      <c r="B3" s="46" t="s">
        <v>44</v>
      </c>
      <c r="C3" s="8"/>
      <c r="D3" s="8"/>
      <c r="E3" s="8"/>
      <c r="F3" s="8"/>
      <c r="G3" s="8"/>
      <c r="H3" s="8"/>
      <c r="I3" s="8"/>
      <c r="J3" s="8"/>
      <c r="K3" s="8"/>
    </row>
    <row r="4" spans="2:16" ht="15.6" x14ac:dyDescent="0.3">
      <c r="B4" s="46" t="s">
        <v>45</v>
      </c>
      <c r="C4" s="8"/>
      <c r="D4" s="8"/>
      <c r="E4" s="8"/>
      <c r="F4" s="8"/>
      <c r="G4" s="8"/>
      <c r="H4" s="8"/>
      <c r="I4" s="8"/>
      <c r="J4" s="8"/>
      <c r="K4" s="8"/>
    </row>
    <row r="5" spans="2:16" ht="18.600000000000001" thickBot="1" x14ac:dyDescent="0.4">
      <c r="B5" s="48" t="s">
        <v>89</v>
      </c>
      <c r="C5" s="8"/>
      <c r="D5" s="8"/>
      <c r="E5" s="8"/>
      <c r="F5" s="8"/>
      <c r="G5" s="8"/>
      <c r="H5" s="8"/>
      <c r="I5" s="8"/>
      <c r="J5" s="8"/>
      <c r="K5" s="8"/>
    </row>
    <row r="6" spans="2:16" x14ac:dyDescent="0.3">
      <c r="B6" s="8"/>
      <c r="C6" s="8"/>
      <c r="D6" s="8"/>
      <c r="E6" s="8"/>
      <c r="F6" s="8"/>
      <c r="I6" s="72" t="s">
        <v>48</v>
      </c>
      <c r="J6" s="73"/>
      <c r="K6" s="8"/>
      <c r="L6" s="74" t="s">
        <v>49</v>
      </c>
      <c r="M6" s="75"/>
      <c r="O6" s="72" t="s">
        <v>48</v>
      </c>
      <c r="P6" s="73"/>
    </row>
    <row r="7" spans="2:16" x14ac:dyDescent="0.3">
      <c r="B7" s="8"/>
      <c r="C7" s="8"/>
      <c r="D7" s="8"/>
      <c r="E7" s="8"/>
      <c r="F7" s="8"/>
      <c r="H7" s="49"/>
      <c r="I7" s="76">
        <v>45747</v>
      </c>
      <c r="J7" s="77"/>
      <c r="K7" s="8"/>
      <c r="L7" s="78">
        <v>45747</v>
      </c>
      <c r="M7" s="79"/>
      <c r="O7" s="76">
        <v>46112</v>
      </c>
      <c r="P7" s="77"/>
    </row>
    <row r="8" spans="2:16" ht="15" thickBot="1" x14ac:dyDescent="0.35">
      <c r="B8" s="8"/>
      <c r="C8" s="8"/>
      <c r="D8" s="8"/>
      <c r="E8" s="8"/>
      <c r="F8" s="8"/>
      <c r="H8" s="9" t="s">
        <v>47</v>
      </c>
      <c r="I8" s="13" t="s">
        <v>50</v>
      </c>
      <c r="J8" s="14" t="s">
        <v>50</v>
      </c>
      <c r="K8" s="8"/>
      <c r="L8" s="13" t="s">
        <v>50</v>
      </c>
      <c r="M8" s="14" t="s">
        <v>50</v>
      </c>
      <c r="O8" s="13" t="s">
        <v>50</v>
      </c>
      <c r="P8" s="14" t="s">
        <v>50</v>
      </c>
    </row>
    <row r="9" spans="2:16" x14ac:dyDescent="0.3">
      <c r="B9" s="18" t="s">
        <v>13</v>
      </c>
      <c r="C9" s="8"/>
      <c r="D9" s="8"/>
      <c r="E9" s="8"/>
      <c r="F9" s="8"/>
      <c r="H9" s="8"/>
      <c r="I9" s="19"/>
      <c r="J9" s="20"/>
      <c r="K9" s="8"/>
      <c r="L9" s="50"/>
      <c r="M9" s="51"/>
      <c r="O9" s="19"/>
      <c r="P9" s="20"/>
    </row>
    <row r="10" spans="2:16" x14ac:dyDescent="0.3">
      <c r="B10" s="21" t="s">
        <v>86</v>
      </c>
      <c r="C10" s="8"/>
      <c r="D10" s="8"/>
      <c r="E10" s="8"/>
      <c r="F10" s="8"/>
      <c r="H10" s="8">
        <v>1</v>
      </c>
      <c r="I10" s="19"/>
      <c r="J10" s="52">
        <v>1750</v>
      </c>
      <c r="K10" s="8"/>
      <c r="L10" s="50"/>
      <c r="M10" s="53">
        <f>'[1]cash book'!D27</f>
        <v>1750</v>
      </c>
      <c r="O10" s="19"/>
      <c r="P10" s="52">
        <v>1750</v>
      </c>
    </row>
    <row r="11" spans="2:16" x14ac:dyDescent="0.3">
      <c r="B11" s="21"/>
      <c r="C11" s="8"/>
      <c r="D11" s="8"/>
      <c r="E11" s="8"/>
      <c r="F11" s="8"/>
      <c r="G11" s="8"/>
      <c r="H11" s="8"/>
      <c r="I11" s="19"/>
      <c r="J11" s="52"/>
      <c r="K11" s="8"/>
      <c r="L11" s="50"/>
      <c r="M11" s="51"/>
      <c r="O11" s="19"/>
      <c r="P11" s="52"/>
    </row>
    <row r="12" spans="2:16" x14ac:dyDescent="0.3">
      <c r="B12" s="21"/>
      <c r="C12" s="8"/>
      <c r="D12" s="8"/>
      <c r="E12" s="8"/>
      <c r="F12" s="8"/>
      <c r="G12" s="8"/>
      <c r="H12" s="8"/>
      <c r="I12" s="19"/>
      <c r="J12" s="54"/>
      <c r="K12" s="8"/>
      <c r="L12" s="50"/>
      <c r="M12" s="89"/>
      <c r="O12" s="19"/>
      <c r="P12" s="54"/>
    </row>
    <row r="13" spans="2:16" x14ac:dyDescent="0.3">
      <c r="B13" s="18" t="s">
        <v>17</v>
      </c>
      <c r="C13" s="8"/>
      <c r="D13" s="8"/>
      <c r="E13" s="8"/>
      <c r="F13" s="8"/>
      <c r="G13" s="8"/>
      <c r="H13" s="8"/>
      <c r="I13" s="19"/>
      <c r="J13" s="52">
        <f>SUM(J10:J12)</f>
        <v>1750</v>
      </c>
      <c r="K13" s="8"/>
      <c r="L13" s="50"/>
      <c r="M13" s="53">
        <f>SUM(M10:M12)</f>
        <v>1750</v>
      </c>
      <c r="O13" s="19"/>
      <c r="P13" s="52">
        <f>SUM(P10:P12)</f>
        <v>1750</v>
      </c>
    </row>
    <row r="14" spans="2:16" x14ac:dyDescent="0.3">
      <c r="B14" s="8"/>
      <c r="C14" s="8"/>
      <c r="D14" s="8"/>
      <c r="E14" s="8"/>
      <c r="F14" s="8"/>
      <c r="G14" s="8"/>
      <c r="H14" s="8"/>
      <c r="I14" s="19"/>
      <c r="J14" s="20"/>
      <c r="K14" s="8"/>
      <c r="L14" s="50"/>
      <c r="M14" s="51"/>
      <c r="O14" s="19"/>
      <c r="P14" s="20"/>
    </row>
    <row r="15" spans="2:16" x14ac:dyDescent="0.3">
      <c r="B15" s="18" t="s">
        <v>19</v>
      </c>
      <c r="C15" s="8"/>
      <c r="D15" s="8"/>
      <c r="E15" s="8"/>
      <c r="F15" s="8"/>
      <c r="G15" s="8"/>
      <c r="H15" s="8"/>
      <c r="I15" s="19"/>
      <c r="J15" s="20"/>
      <c r="K15" s="8"/>
      <c r="L15" s="50"/>
      <c r="M15" s="51"/>
      <c r="O15" s="19"/>
      <c r="P15" s="20"/>
    </row>
    <row r="16" spans="2:16" x14ac:dyDescent="0.3">
      <c r="B16" s="21" t="s">
        <v>20</v>
      </c>
      <c r="C16" s="8"/>
      <c r="D16" s="8"/>
      <c r="E16" s="8"/>
      <c r="F16" s="8"/>
      <c r="G16" s="8"/>
      <c r="H16" s="8"/>
      <c r="I16" s="55">
        <v>275</v>
      </c>
      <c r="J16" s="20"/>
      <c r="K16" s="8"/>
      <c r="L16" s="56">
        <f>'[1]cash book'!E30</f>
        <v>168</v>
      </c>
      <c r="M16" s="51"/>
      <c r="O16" s="55">
        <v>200</v>
      </c>
      <c r="P16" s="20"/>
    </row>
    <row r="17" spans="2:16" x14ac:dyDescent="0.3">
      <c r="B17" s="21" t="s">
        <v>22</v>
      </c>
      <c r="C17" s="8"/>
      <c r="D17" s="8"/>
      <c r="E17" s="8"/>
      <c r="F17" s="8"/>
      <c r="G17" s="8"/>
      <c r="H17" s="8"/>
      <c r="I17" s="55">
        <v>35</v>
      </c>
      <c r="J17" s="20"/>
      <c r="K17" s="8"/>
      <c r="L17" s="56">
        <f>'[1]cash book'!E28</f>
        <v>46.99</v>
      </c>
      <c r="M17" s="51"/>
      <c r="O17" s="55">
        <v>50</v>
      </c>
      <c r="P17" s="20"/>
    </row>
    <row r="18" spans="2:16" x14ac:dyDescent="0.3">
      <c r="B18" s="21" t="s">
        <v>24</v>
      </c>
      <c r="C18" s="8"/>
      <c r="D18" s="8"/>
      <c r="E18" s="8"/>
      <c r="F18" s="8"/>
      <c r="G18" s="8"/>
      <c r="H18" s="8"/>
      <c r="I18" s="55">
        <v>85</v>
      </c>
      <c r="J18" s="20"/>
      <c r="K18" s="8"/>
      <c r="L18" s="56">
        <f>'[1]cash book'!E31</f>
        <v>40</v>
      </c>
      <c r="M18" s="51"/>
      <c r="O18" s="55">
        <v>85</v>
      </c>
      <c r="P18" s="20"/>
    </row>
    <row r="19" spans="2:16" x14ac:dyDescent="0.3">
      <c r="B19" s="21" t="s">
        <v>26</v>
      </c>
      <c r="C19" s="8"/>
      <c r="D19" s="8"/>
      <c r="E19" s="8"/>
      <c r="F19" s="8"/>
      <c r="G19" s="8"/>
      <c r="H19" s="8"/>
      <c r="I19" s="55">
        <v>50</v>
      </c>
      <c r="J19" s="20"/>
      <c r="K19" s="8"/>
      <c r="L19" s="56">
        <f>'[1]cash book'!E32</f>
        <v>50</v>
      </c>
      <c r="M19" s="51"/>
      <c r="O19" s="55">
        <v>50</v>
      </c>
      <c r="P19" s="20"/>
    </row>
    <row r="20" spans="2:16" x14ac:dyDescent="0.3">
      <c r="B20" s="21" t="s">
        <v>28</v>
      </c>
      <c r="C20" s="8"/>
      <c r="D20" s="8"/>
      <c r="E20" s="8"/>
      <c r="F20" s="8"/>
      <c r="G20" s="8"/>
      <c r="H20" s="8"/>
      <c r="I20" s="55">
        <v>50</v>
      </c>
      <c r="J20" s="20"/>
      <c r="K20" s="8"/>
      <c r="L20" s="56">
        <f>'[1]cash book'!E33</f>
        <v>50</v>
      </c>
      <c r="M20" s="51"/>
      <c r="O20" s="55">
        <v>50</v>
      </c>
      <c r="P20" s="20"/>
    </row>
    <row r="21" spans="2:16" x14ac:dyDescent="0.3">
      <c r="B21" s="21" t="s">
        <v>52</v>
      </c>
      <c r="C21" s="8"/>
      <c r="D21" s="8"/>
      <c r="E21" s="8"/>
      <c r="F21" s="8"/>
      <c r="G21" s="8"/>
      <c r="H21" s="8">
        <v>2</v>
      </c>
      <c r="I21" s="55">
        <v>100</v>
      </c>
      <c r="J21" s="20"/>
      <c r="K21" s="8"/>
      <c r="L21" s="55">
        <v>0</v>
      </c>
      <c r="M21" s="51"/>
      <c r="O21" s="55">
        <v>600</v>
      </c>
      <c r="P21" s="20"/>
    </row>
    <row r="22" spans="2:16" x14ac:dyDescent="0.3">
      <c r="B22" s="21" t="s">
        <v>53</v>
      </c>
      <c r="C22" s="8"/>
      <c r="D22" s="8"/>
      <c r="E22" s="8"/>
      <c r="F22" s="8"/>
      <c r="G22" s="8"/>
      <c r="H22" s="8"/>
      <c r="I22" s="55">
        <v>50</v>
      </c>
      <c r="J22" s="20"/>
      <c r="K22" s="8"/>
      <c r="L22" s="55">
        <v>0</v>
      </c>
      <c r="M22" s="51"/>
      <c r="O22" s="55">
        <v>50</v>
      </c>
      <c r="P22" s="20"/>
    </row>
    <row r="23" spans="2:16" x14ac:dyDescent="0.3">
      <c r="B23" s="21" t="s">
        <v>30</v>
      </c>
      <c r="C23" s="21" t="s">
        <v>31</v>
      </c>
      <c r="D23" s="8"/>
      <c r="E23" s="8"/>
      <c r="F23" s="8"/>
      <c r="G23" s="8"/>
      <c r="H23" s="8"/>
      <c r="I23" s="55">
        <v>100</v>
      </c>
      <c r="J23" s="20"/>
      <c r="K23" s="8"/>
      <c r="L23" s="56">
        <f>'[1]cash book'!E34</f>
        <v>100</v>
      </c>
      <c r="M23" s="51"/>
      <c r="O23" s="55">
        <v>100</v>
      </c>
      <c r="P23" s="20"/>
    </row>
    <row r="24" spans="2:16" x14ac:dyDescent="0.3">
      <c r="B24" s="8"/>
      <c r="C24" s="21" t="s">
        <v>32</v>
      </c>
      <c r="D24" s="8"/>
      <c r="E24" s="8"/>
      <c r="F24" s="8"/>
      <c r="G24" s="8"/>
      <c r="H24" s="57">
        <v>3</v>
      </c>
      <c r="I24" s="55">
        <v>0</v>
      </c>
      <c r="J24" s="20"/>
      <c r="K24" s="8"/>
      <c r="L24" s="55">
        <v>0</v>
      </c>
      <c r="M24" s="51"/>
      <c r="O24" s="55">
        <v>500</v>
      </c>
      <c r="P24" s="20"/>
    </row>
    <row r="25" spans="2:16" x14ac:dyDescent="0.3">
      <c r="B25" s="8" t="s">
        <v>54</v>
      </c>
      <c r="C25" s="21"/>
      <c r="D25" s="8"/>
      <c r="E25" s="8"/>
      <c r="F25" s="8"/>
      <c r="G25" s="8"/>
      <c r="H25" s="8"/>
      <c r="I25" s="58">
        <v>1000</v>
      </c>
      <c r="J25" s="20"/>
      <c r="K25" s="8"/>
      <c r="L25" s="59">
        <f>'[1]cash book'!E29</f>
        <v>1004.32</v>
      </c>
      <c r="M25" s="51"/>
      <c r="O25" s="58">
        <v>0</v>
      </c>
      <c r="P25" s="20"/>
    </row>
    <row r="26" spans="2:16" x14ac:dyDescent="0.3">
      <c r="B26" s="18" t="s">
        <v>35</v>
      </c>
      <c r="C26" s="8"/>
      <c r="D26" s="8"/>
      <c r="E26" s="8"/>
      <c r="F26" s="8"/>
      <c r="G26" s="8"/>
      <c r="H26" s="8"/>
      <c r="I26" s="55"/>
      <c r="J26" s="54">
        <f>SUM(I16:I25)</f>
        <v>1745</v>
      </c>
      <c r="K26" s="8"/>
      <c r="L26" s="50"/>
      <c r="M26" s="53">
        <f>SUM(L16:L25)</f>
        <v>1459.31</v>
      </c>
      <c r="O26" s="55"/>
      <c r="P26" s="54">
        <f>SUM(O16:O25)</f>
        <v>1685</v>
      </c>
    </row>
    <row r="27" spans="2:16" ht="15" thickBot="1" x14ac:dyDescent="0.35">
      <c r="B27" s="18" t="s">
        <v>55</v>
      </c>
      <c r="C27" s="8"/>
      <c r="D27" s="8"/>
      <c r="E27" s="8"/>
      <c r="F27" s="8"/>
      <c r="G27" s="8"/>
      <c r="H27" s="8"/>
      <c r="I27" s="60"/>
      <c r="J27" s="61">
        <f>J13-J26</f>
        <v>5</v>
      </c>
      <c r="K27" s="37"/>
      <c r="L27" s="50"/>
      <c r="M27" s="61">
        <f>M10-M26</f>
        <v>290.69000000000005</v>
      </c>
      <c r="O27" s="60"/>
      <c r="P27" s="61">
        <f>P13-P26</f>
        <v>65</v>
      </c>
    </row>
    <row r="28" spans="2:16" ht="15" thickBot="1" x14ac:dyDescent="0.35">
      <c r="B28" s="8"/>
      <c r="C28" s="8"/>
      <c r="D28" s="8"/>
      <c r="E28" s="8"/>
      <c r="F28" s="8"/>
      <c r="G28" s="8"/>
      <c r="H28" s="8"/>
      <c r="I28" s="40"/>
      <c r="J28" s="41"/>
      <c r="K28" s="8"/>
      <c r="L28" s="62"/>
      <c r="M28" s="63"/>
      <c r="O28" s="40"/>
      <c r="P28" s="41"/>
    </row>
    <row r="29" spans="2:16" x14ac:dyDescent="0.3">
      <c r="O29"/>
      <c r="P29"/>
    </row>
    <row r="30" spans="2:16" x14ac:dyDescent="0.3">
      <c r="O30"/>
      <c r="P30"/>
    </row>
    <row r="31" spans="2:16" x14ac:dyDescent="0.3">
      <c r="B31" s="64" t="s">
        <v>56</v>
      </c>
      <c r="E31" s="47" t="s">
        <v>57</v>
      </c>
      <c r="J31" s="65">
        <f>'[1]P Y accts'!L32</f>
        <v>931.26999999999987</v>
      </c>
      <c r="M31" s="65">
        <f>'[1]cash book'!D26</f>
        <v>931.02</v>
      </c>
      <c r="O31"/>
      <c r="P31" s="87">
        <v>1221.71</v>
      </c>
    </row>
    <row r="32" spans="2:16" ht="15" thickBot="1" x14ac:dyDescent="0.35">
      <c r="E32" s="47" t="s">
        <v>58</v>
      </c>
      <c r="J32" s="66">
        <f>J31+J27</f>
        <v>936.26999999999987</v>
      </c>
      <c r="M32" s="66">
        <f>M31+M27</f>
        <v>1221.71</v>
      </c>
      <c r="O32"/>
      <c r="P32" s="88">
        <f>P31+P27</f>
        <v>1286.71</v>
      </c>
    </row>
    <row r="34" spans="1:2" ht="18" x14ac:dyDescent="0.35">
      <c r="B34" s="67" t="s">
        <v>47</v>
      </c>
    </row>
    <row r="35" spans="1:2" x14ac:dyDescent="0.3">
      <c r="A35" s="47">
        <v>1</v>
      </c>
      <c r="B35" s="47" t="s">
        <v>88</v>
      </c>
    </row>
    <row r="36" spans="1:2" x14ac:dyDescent="0.3">
      <c r="B36" s="47" t="s">
        <v>87</v>
      </c>
    </row>
    <row r="37" spans="1:2" x14ac:dyDescent="0.3">
      <c r="A37" s="47">
        <v>2</v>
      </c>
      <c r="B37" s="47" t="s">
        <v>90</v>
      </c>
    </row>
    <row r="38" spans="1:2" x14ac:dyDescent="0.3">
      <c r="B38" s="47" t="s">
        <v>91</v>
      </c>
    </row>
    <row r="39" spans="1:2" x14ac:dyDescent="0.3">
      <c r="A39" s="47">
        <v>3</v>
      </c>
      <c r="B39" s="47" t="s">
        <v>92</v>
      </c>
    </row>
    <row r="46" spans="1:2" x14ac:dyDescent="0.3">
      <c r="A46" s="68"/>
    </row>
    <row r="47" spans="1:2" x14ac:dyDescent="0.3">
      <c r="A47" s="68"/>
    </row>
    <row r="48" spans="1:2" x14ac:dyDescent="0.3">
      <c r="A48" s="68"/>
    </row>
    <row r="49" spans="2:2" x14ac:dyDescent="0.3">
      <c r="B49" s="37"/>
    </row>
  </sheetData>
  <mergeCells count="6">
    <mergeCell ref="I6:J6"/>
    <mergeCell ref="L6:M6"/>
    <mergeCell ref="I7:J7"/>
    <mergeCell ref="L7:M7"/>
    <mergeCell ref="O6:P6"/>
    <mergeCell ref="O7:P7"/>
  </mergeCells>
  <pageMargins left="0.70866141732283472" right="0.70866141732283472" top="0.74803149606299213" bottom="0.74803149606299213" header="0.31496062992125984" footer="0.31496062992125984"/>
  <pageSetup paperSize="9" scale="7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550C0-8550-4CF2-A5A0-94C73AFBD3C1}">
  <sheetPr>
    <pageSetUpPr fitToPage="1"/>
  </sheetPr>
  <dimension ref="B1:N31"/>
  <sheetViews>
    <sheetView tabSelected="1" workbookViewId="0">
      <selection activeCell="R3" sqref="R3"/>
    </sheetView>
  </sheetViews>
  <sheetFormatPr defaultRowHeight="14.4" x14ac:dyDescent="0.3"/>
  <cols>
    <col min="1" max="1" width="1.5546875" customWidth="1"/>
    <col min="6" max="7" width="9.5546875" bestFit="1" customWidth="1"/>
    <col min="8" max="8" width="1.5546875" customWidth="1"/>
    <col min="9" max="9" width="9.21875" customWidth="1"/>
    <col min="10" max="10" width="9.44140625" customWidth="1"/>
    <col min="11" max="11" width="1.6640625" customWidth="1"/>
    <col min="13" max="13" width="8" bestFit="1" customWidth="1"/>
  </cols>
  <sheetData>
    <row r="1" spans="2:14" x14ac:dyDescent="0.3">
      <c r="B1" s="1" t="s">
        <v>8</v>
      </c>
      <c r="D1" s="1"/>
    </row>
    <row r="2" spans="2:14" x14ac:dyDescent="0.3">
      <c r="B2" s="1" t="s">
        <v>9</v>
      </c>
    </row>
    <row r="3" spans="2:14" ht="15" thickBot="1" x14ac:dyDescent="0.35"/>
    <row r="4" spans="2:14" x14ac:dyDescent="0.3">
      <c r="B4" s="8"/>
      <c r="C4" s="8"/>
      <c r="D4" s="8"/>
      <c r="E4" s="8"/>
      <c r="F4" s="80" t="s">
        <v>10</v>
      </c>
      <c r="G4" s="81"/>
      <c r="H4" s="8"/>
      <c r="I4" s="72" t="s">
        <v>10</v>
      </c>
      <c r="J4" s="73"/>
      <c r="K4" s="9"/>
      <c r="L4" s="10"/>
      <c r="M4" s="11"/>
    </row>
    <row r="5" spans="2:14" x14ac:dyDescent="0.3">
      <c r="B5" s="8"/>
      <c r="C5" s="8"/>
      <c r="D5" s="8"/>
      <c r="E5" s="8"/>
      <c r="F5" s="82">
        <v>45747</v>
      </c>
      <c r="G5" s="83"/>
      <c r="H5" s="8"/>
      <c r="I5" s="76">
        <v>45382</v>
      </c>
      <c r="J5" s="84"/>
      <c r="K5" s="9"/>
      <c r="L5" s="85" t="s">
        <v>11</v>
      </c>
      <c r="M5" s="86"/>
      <c r="N5" s="12" t="s">
        <v>12</v>
      </c>
    </row>
    <row r="6" spans="2:14" ht="15" thickBot="1" x14ac:dyDescent="0.35">
      <c r="B6" s="8"/>
      <c r="C6" s="8"/>
      <c r="D6" s="8"/>
      <c r="E6" s="8"/>
      <c r="F6" s="13"/>
      <c r="G6" s="14"/>
      <c r="H6" s="8"/>
      <c r="I6" s="13"/>
      <c r="J6" s="14"/>
      <c r="K6" s="15"/>
      <c r="L6" s="16"/>
      <c r="M6" s="17"/>
    </row>
    <row r="7" spans="2:14" x14ac:dyDescent="0.3">
      <c r="B7" s="18" t="s">
        <v>13</v>
      </c>
      <c r="C7" s="8"/>
      <c r="D7" s="8"/>
      <c r="E7" s="8"/>
      <c r="F7" s="19"/>
      <c r="G7" s="20"/>
      <c r="H7" s="8"/>
      <c r="I7" s="19"/>
      <c r="J7" s="20"/>
      <c r="K7" s="8"/>
      <c r="L7" s="10"/>
      <c r="M7" s="11"/>
    </row>
    <row r="8" spans="2:14" x14ac:dyDescent="0.3">
      <c r="B8" s="21" t="s">
        <v>14</v>
      </c>
      <c r="C8" s="8"/>
      <c r="D8" s="8"/>
      <c r="E8" s="8"/>
      <c r="F8" s="19"/>
      <c r="G8" s="22">
        <v>1750</v>
      </c>
      <c r="H8" s="8"/>
      <c r="I8" s="23"/>
      <c r="J8" s="22">
        <v>1000</v>
      </c>
      <c r="K8" s="24"/>
      <c r="L8" s="25"/>
      <c r="M8" s="26">
        <f>G8-J8</f>
        <v>750</v>
      </c>
      <c r="N8" t="s">
        <v>15</v>
      </c>
    </row>
    <row r="9" spans="2:14" x14ac:dyDescent="0.3">
      <c r="B9" s="21"/>
      <c r="C9" s="8"/>
      <c r="D9" s="8"/>
      <c r="E9" s="8"/>
      <c r="F9" s="19"/>
      <c r="G9" s="27"/>
      <c r="H9" s="8"/>
      <c r="I9" s="23"/>
      <c r="J9" s="28"/>
      <c r="K9" s="24"/>
      <c r="L9" s="25"/>
      <c r="M9" s="29"/>
      <c r="N9" t="s">
        <v>16</v>
      </c>
    </row>
    <row r="10" spans="2:14" x14ac:dyDescent="0.3">
      <c r="B10" s="18" t="s">
        <v>17</v>
      </c>
      <c r="C10" s="8"/>
      <c r="D10" s="8"/>
      <c r="E10" s="8"/>
      <c r="F10" s="19"/>
      <c r="G10" s="22">
        <f>SUM(G8:G9)</f>
        <v>1750</v>
      </c>
      <c r="H10" s="8"/>
      <c r="I10" s="23"/>
      <c r="J10" s="22">
        <f>SUM(J8:J9)</f>
        <v>1000</v>
      </c>
      <c r="K10" s="24"/>
      <c r="L10" s="25"/>
      <c r="M10" s="22">
        <f>SUM(M8:M9)</f>
        <v>750</v>
      </c>
      <c r="N10" t="s">
        <v>18</v>
      </c>
    </row>
    <row r="11" spans="2:14" x14ac:dyDescent="0.3">
      <c r="B11" s="8"/>
      <c r="C11" s="8"/>
      <c r="D11" s="8"/>
      <c r="E11" s="8"/>
      <c r="F11" s="19"/>
      <c r="G11" s="20"/>
      <c r="H11" s="8"/>
      <c r="I11" s="23"/>
      <c r="J11" s="22"/>
      <c r="K11" s="24"/>
      <c r="L11" s="25"/>
      <c r="M11" s="30"/>
    </row>
    <row r="12" spans="2:14" x14ac:dyDescent="0.3">
      <c r="B12" s="18" t="s">
        <v>19</v>
      </c>
      <c r="C12" s="8"/>
      <c r="D12" s="8"/>
      <c r="E12" s="8"/>
      <c r="F12" s="19"/>
      <c r="G12" s="20"/>
      <c r="H12" s="8"/>
      <c r="I12" s="23"/>
      <c r="J12" s="22"/>
      <c r="K12" s="24"/>
      <c r="L12" s="25"/>
      <c r="M12" s="30"/>
    </row>
    <row r="13" spans="2:14" x14ac:dyDescent="0.3">
      <c r="B13" s="21" t="s">
        <v>20</v>
      </c>
      <c r="C13" s="8"/>
      <c r="D13" s="8"/>
      <c r="E13" s="8"/>
      <c r="F13" s="23">
        <v>168</v>
      </c>
      <c r="G13" s="20"/>
      <c r="H13" s="8"/>
      <c r="I13" s="23">
        <v>248.6</v>
      </c>
      <c r="J13" s="22"/>
      <c r="K13" s="24"/>
      <c r="L13" s="31">
        <f t="shared" ref="L13:L20" si="0">F13-I13</f>
        <v>-80.599999999999994</v>
      </c>
      <c r="M13" s="30"/>
      <c r="N13" t="s">
        <v>21</v>
      </c>
    </row>
    <row r="14" spans="2:14" x14ac:dyDescent="0.3">
      <c r="B14" s="21" t="s">
        <v>22</v>
      </c>
      <c r="C14" s="8"/>
      <c r="D14" s="8"/>
      <c r="E14" s="8"/>
      <c r="F14" s="23">
        <v>46.99</v>
      </c>
      <c r="G14" s="20"/>
      <c r="H14" s="8"/>
      <c r="I14" s="23">
        <v>31.65</v>
      </c>
      <c r="J14" s="22"/>
      <c r="K14" s="24"/>
      <c r="L14" s="31">
        <f t="shared" si="0"/>
        <v>15.340000000000003</v>
      </c>
      <c r="M14" s="30"/>
      <c r="N14" t="s">
        <v>23</v>
      </c>
    </row>
    <row r="15" spans="2:14" x14ac:dyDescent="0.3">
      <c r="B15" s="21" t="s">
        <v>24</v>
      </c>
      <c r="C15" s="8"/>
      <c r="D15" s="8"/>
      <c r="E15" s="8"/>
      <c r="F15" s="23">
        <v>40</v>
      </c>
      <c r="G15" s="20"/>
      <c r="H15" s="8"/>
      <c r="I15" s="23">
        <v>97.65</v>
      </c>
      <c r="J15" s="22"/>
      <c r="K15" s="24"/>
      <c r="L15" s="31">
        <f t="shared" si="0"/>
        <v>-57.650000000000006</v>
      </c>
      <c r="M15" s="30"/>
      <c r="N15" t="s">
        <v>25</v>
      </c>
    </row>
    <row r="16" spans="2:14" x14ac:dyDescent="0.3">
      <c r="B16" s="21" t="s">
        <v>26</v>
      </c>
      <c r="C16" s="8"/>
      <c r="D16" s="8"/>
      <c r="E16" s="8"/>
      <c r="F16" s="23">
        <v>50</v>
      </c>
      <c r="G16" s="20"/>
      <c r="H16" s="8"/>
      <c r="I16" s="23">
        <v>50</v>
      </c>
      <c r="J16" s="22"/>
      <c r="K16" s="24"/>
      <c r="L16" s="31">
        <f t="shared" si="0"/>
        <v>0</v>
      </c>
      <c r="M16" s="30"/>
      <c r="N16" t="s">
        <v>27</v>
      </c>
    </row>
    <row r="17" spans="2:14" x14ac:dyDescent="0.3">
      <c r="B17" s="21" t="s">
        <v>28</v>
      </c>
      <c r="C17" s="8"/>
      <c r="D17" s="8"/>
      <c r="E17" s="8"/>
      <c r="F17" s="23">
        <v>50</v>
      </c>
      <c r="G17" s="20"/>
      <c r="H17" s="8"/>
      <c r="I17" s="23">
        <v>50</v>
      </c>
      <c r="J17" s="22"/>
      <c r="K17" s="24"/>
      <c r="L17" s="31">
        <f t="shared" si="0"/>
        <v>0</v>
      </c>
      <c r="M17" s="30"/>
      <c r="N17" t="s">
        <v>29</v>
      </c>
    </row>
    <row r="18" spans="2:14" x14ac:dyDescent="0.3">
      <c r="B18" s="21" t="s">
        <v>30</v>
      </c>
      <c r="C18" s="21" t="s">
        <v>31</v>
      </c>
      <c r="D18" s="8"/>
      <c r="E18" s="8"/>
      <c r="F18" s="23">
        <v>100</v>
      </c>
      <c r="G18" s="20"/>
      <c r="H18" s="32"/>
      <c r="I18" s="23">
        <v>100</v>
      </c>
      <c r="J18" s="22"/>
      <c r="K18" s="24"/>
      <c r="L18" s="31">
        <f t="shared" si="0"/>
        <v>0</v>
      </c>
      <c r="M18" s="30"/>
    </row>
    <row r="19" spans="2:14" x14ac:dyDescent="0.3">
      <c r="B19" s="8"/>
      <c r="C19" s="21" t="s">
        <v>32</v>
      </c>
      <c r="D19" s="8"/>
      <c r="E19" s="8"/>
      <c r="F19" s="23">
        <v>0</v>
      </c>
      <c r="G19" s="20"/>
      <c r="H19" s="8"/>
      <c r="I19" s="23">
        <v>0</v>
      </c>
      <c r="J19" s="22"/>
      <c r="K19" s="24"/>
      <c r="L19" s="31">
        <f t="shared" si="0"/>
        <v>0</v>
      </c>
      <c r="M19" s="30"/>
    </row>
    <row r="20" spans="2:14" x14ac:dyDescent="0.3">
      <c r="B20" s="8" t="s">
        <v>33</v>
      </c>
      <c r="C20" s="21"/>
      <c r="D20" s="8"/>
      <c r="E20" s="8"/>
      <c r="F20" s="33">
        <v>1004.32</v>
      </c>
      <c r="G20" s="22"/>
      <c r="H20" s="8"/>
      <c r="I20" s="33">
        <v>0</v>
      </c>
      <c r="J20" s="22"/>
      <c r="K20" s="24"/>
      <c r="L20" s="34">
        <f t="shared" si="0"/>
        <v>1004.32</v>
      </c>
      <c r="M20" s="30"/>
      <c r="N20" t="s">
        <v>34</v>
      </c>
    </row>
    <row r="21" spans="2:14" x14ac:dyDescent="0.3">
      <c r="B21" s="18" t="s">
        <v>35</v>
      </c>
      <c r="C21" s="8"/>
      <c r="D21" s="8"/>
      <c r="E21" s="8"/>
      <c r="F21" s="23"/>
      <c r="G21" s="28">
        <f>SUM(F13:F20)</f>
        <v>1459.31</v>
      </c>
      <c r="H21" s="8"/>
      <c r="I21" s="23"/>
      <c r="J21" s="28">
        <f>SUM(I13:I20)</f>
        <v>577.9</v>
      </c>
      <c r="K21" s="24"/>
      <c r="L21" s="25"/>
      <c r="M21" s="26">
        <f>G21-J21</f>
        <v>881.41</v>
      </c>
      <c r="N21" t="s">
        <v>36</v>
      </c>
    </row>
    <row r="22" spans="2:14" ht="15" thickBot="1" x14ac:dyDescent="0.35">
      <c r="B22" s="18" t="s">
        <v>37</v>
      </c>
      <c r="C22" s="8"/>
      <c r="D22" s="8"/>
      <c r="E22" s="8"/>
      <c r="F22" s="35"/>
      <c r="G22" s="36">
        <f>G10-G21</f>
        <v>290.69000000000005</v>
      </c>
      <c r="H22" s="37"/>
      <c r="I22" s="35"/>
      <c r="J22" s="36">
        <f>J10-J21</f>
        <v>422.1</v>
      </c>
      <c r="K22" s="38"/>
      <c r="L22" s="25"/>
      <c r="M22" s="39">
        <f>G22-J22</f>
        <v>-131.40999999999997</v>
      </c>
    </row>
    <row r="23" spans="2:14" ht="15" thickBot="1" x14ac:dyDescent="0.35">
      <c r="B23" s="8"/>
      <c r="C23" s="8"/>
      <c r="D23" s="8"/>
      <c r="E23" s="8"/>
      <c r="F23" s="40"/>
      <c r="G23" s="41"/>
      <c r="H23" s="8"/>
      <c r="I23" s="40"/>
      <c r="J23" s="41"/>
      <c r="K23" s="8"/>
      <c r="L23" s="16"/>
      <c r="M23" s="17"/>
    </row>
    <row r="24" spans="2:14" x14ac:dyDescent="0.3">
      <c r="G24" s="37"/>
      <c r="H24" s="37"/>
    </row>
    <row r="25" spans="2:14" x14ac:dyDescent="0.3">
      <c r="G25" s="8"/>
      <c r="H25" s="8"/>
    </row>
    <row r="26" spans="2:14" x14ac:dyDescent="0.3">
      <c r="B26" s="12" t="s">
        <v>38</v>
      </c>
      <c r="E26" t="s">
        <v>39</v>
      </c>
      <c r="G26" s="42">
        <f>J28</f>
        <v>931.02</v>
      </c>
      <c r="H26" s="42">
        <f>J28</f>
        <v>931.02</v>
      </c>
      <c r="J26" s="42">
        <v>508.92</v>
      </c>
    </row>
    <row r="27" spans="2:14" x14ac:dyDescent="0.3">
      <c r="E27" t="s">
        <v>40</v>
      </c>
      <c r="G27" s="42">
        <f>G22</f>
        <v>290.69000000000005</v>
      </c>
      <c r="H27" s="43"/>
      <c r="J27" s="42">
        <f>J22</f>
        <v>422.1</v>
      </c>
    </row>
    <row r="28" spans="2:14" ht="15" thickBot="1" x14ac:dyDescent="0.35">
      <c r="E28" t="s">
        <v>41</v>
      </c>
      <c r="G28" s="44">
        <f>SUM(G26:G27)</f>
        <v>1221.71</v>
      </c>
      <c r="H28" s="45"/>
      <c r="J28" s="44">
        <f>J26+J27</f>
        <v>931.02</v>
      </c>
    </row>
    <row r="30" spans="2:14" x14ac:dyDescent="0.3">
      <c r="B30" t="s">
        <v>42</v>
      </c>
    </row>
    <row r="31" spans="2:14" x14ac:dyDescent="0.3">
      <c r="B31" t="s">
        <v>43</v>
      </c>
    </row>
  </sheetData>
  <mergeCells count="5">
    <mergeCell ref="F4:G4"/>
    <mergeCell ref="I4:J4"/>
    <mergeCell ref="F5:G5"/>
    <mergeCell ref="I5:J5"/>
    <mergeCell ref="L5:M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CE757-7CBC-4AA3-8332-34BCAE00F2A6}">
  <dimension ref="B4:K20"/>
  <sheetViews>
    <sheetView workbookViewId="0">
      <selection activeCell="E24" sqref="E24"/>
    </sheetView>
  </sheetViews>
  <sheetFormatPr defaultRowHeight="14.4" x14ac:dyDescent="0.3"/>
  <cols>
    <col min="7" max="7" width="9.6640625" bestFit="1" customWidth="1"/>
    <col min="9" max="9" width="9.21875" bestFit="1" customWidth="1"/>
    <col min="11" max="11" width="9.6640625" bestFit="1" customWidth="1"/>
  </cols>
  <sheetData>
    <row r="4" spans="2:11" x14ac:dyDescent="0.3">
      <c r="B4" s="1" t="s">
        <v>0</v>
      </c>
    </row>
    <row r="5" spans="2:11" ht="15" thickBot="1" x14ac:dyDescent="0.35"/>
    <row r="6" spans="2:11" x14ac:dyDescent="0.3">
      <c r="B6" s="1" t="s">
        <v>1</v>
      </c>
      <c r="G6" s="2">
        <v>45382</v>
      </c>
      <c r="I6" s="2">
        <v>45565</v>
      </c>
      <c r="K6" s="3">
        <v>45747</v>
      </c>
    </row>
    <row r="7" spans="2:11" x14ac:dyDescent="0.3">
      <c r="I7" t="s">
        <v>2</v>
      </c>
      <c r="K7" s="4"/>
    </row>
    <row r="8" spans="2:11" x14ac:dyDescent="0.3">
      <c r="B8" t="s">
        <v>3</v>
      </c>
      <c r="I8" t="s">
        <v>4</v>
      </c>
      <c r="K8" s="4"/>
    </row>
    <row r="9" spans="2:11" x14ac:dyDescent="0.3">
      <c r="K9" s="4"/>
    </row>
    <row r="10" spans="2:11" x14ac:dyDescent="0.3">
      <c r="B10" t="s">
        <v>5</v>
      </c>
      <c r="G10">
        <v>931.02</v>
      </c>
      <c r="I10">
        <v>1461.72</v>
      </c>
      <c r="K10" s="4">
        <v>1221.71</v>
      </c>
    </row>
    <row r="11" spans="2:11" x14ac:dyDescent="0.3">
      <c r="K11" s="4"/>
    </row>
    <row r="12" spans="2:11" x14ac:dyDescent="0.3">
      <c r="B12" t="s">
        <v>6</v>
      </c>
      <c r="K12" s="4"/>
    </row>
    <row r="13" spans="2:11" x14ac:dyDescent="0.3">
      <c r="D13">
        <v>362</v>
      </c>
      <c r="I13">
        <v>40</v>
      </c>
      <c r="K13" s="4">
        <v>0</v>
      </c>
    </row>
    <row r="14" spans="2:11" x14ac:dyDescent="0.3">
      <c r="K14" s="4"/>
    </row>
    <row r="15" spans="2:11" x14ac:dyDescent="0.3">
      <c r="K15" s="4"/>
    </row>
    <row r="16" spans="2:11" x14ac:dyDescent="0.3">
      <c r="K16" s="4"/>
    </row>
    <row r="17" spans="2:11" x14ac:dyDescent="0.3">
      <c r="K17" s="4"/>
    </row>
    <row r="18" spans="2:11" ht="15" thickBot="1" x14ac:dyDescent="0.35">
      <c r="K18" s="4"/>
    </row>
    <row r="19" spans="2:11" ht="15" thickBot="1" x14ac:dyDescent="0.35">
      <c r="B19" t="s">
        <v>7</v>
      </c>
      <c r="G19" s="5">
        <v>931.02</v>
      </c>
      <c r="I19">
        <f>I10-I13</f>
        <v>1421.72</v>
      </c>
      <c r="K19" s="6">
        <f>K10-K13</f>
        <v>1221.71</v>
      </c>
    </row>
    <row r="20" spans="2:11" ht="15" thickBot="1" x14ac:dyDescent="0.35">
      <c r="K20" s="7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493A7-1A32-422F-9824-3AB31F432280}">
  <sheetPr>
    <pageSetUpPr fitToPage="1"/>
  </sheetPr>
  <dimension ref="A2:K28"/>
  <sheetViews>
    <sheetView workbookViewId="0">
      <selection activeCell="J23" sqref="J23"/>
    </sheetView>
  </sheetViews>
  <sheetFormatPr defaultRowHeight="14.4" x14ac:dyDescent="0.3"/>
  <cols>
    <col min="1" max="1" width="9.88671875" bestFit="1" customWidth="1"/>
    <col min="3" max="3" width="41.88671875" bestFit="1" customWidth="1"/>
    <col min="4" max="6" width="9.33203125" bestFit="1" customWidth="1"/>
  </cols>
  <sheetData>
    <row r="2" spans="1:11" x14ac:dyDescent="0.3">
      <c r="C2" t="s">
        <v>85</v>
      </c>
    </row>
    <row r="3" spans="1:11" x14ac:dyDescent="0.3">
      <c r="A3" s="69"/>
      <c r="B3" s="47"/>
      <c r="C3" s="47"/>
      <c r="D3" s="70"/>
      <c r="E3" s="70"/>
      <c r="F3" s="70"/>
      <c r="G3" s="47"/>
      <c r="H3" s="47"/>
      <c r="I3" s="47"/>
      <c r="J3" s="47"/>
      <c r="K3" s="47"/>
    </row>
    <row r="4" spans="1:11" x14ac:dyDescent="0.3">
      <c r="A4" s="69">
        <v>45017</v>
      </c>
      <c r="B4" s="47"/>
      <c r="C4" s="47" t="s">
        <v>59</v>
      </c>
      <c r="D4" s="70">
        <v>508.91999999999985</v>
      </c>
      <c r="E4" s="70"/>
      <c r="F4" s="70">
        <v>508.91999999999985</v>
      </c>
      <c r="G4" s="47"/>
      <c r="H4" s="47"/>
      <c r="I4" s="47"/>
      <c r="J4" s="47"/>
      <c r="K4" s="47"/>
    </row>
    <row r="5" spans="1:11" x14ac:dyDescent="0.3">
      <c r="A5" s="69">
        <v>45035</v>
      </c>
      <c r="B5" s="47">
        <v>352</v>
      </c>
      <c r="C5" s="47" t="s">
        <v>60</v>
      </c>
      <c r="D5" s="70"/>
      <c r="E5" s="70">
        <v>31.65</v>
      </c>
      <c r="F5" s="70">
        <v>477.26999999999987</v>
      </c>
      <c r="G5" s="47"/>
      <c r="H5" s="47"/>
      <c r="I5" s="47"/>
      <c r="J5" s="47"/>
      <c r="K5" s="47"/>
    </row>
    <row r="6" spans="1:11" x14ac:dyDescent="0.3">
      <c r="A6" s="69">
        <v>45027</v>
      </c>
      <c r="B6" s="47" t="s">
        <v>61</v>
      </c>
      <c r="C6" s="47" t="s">
        <v>62</v>
      </c>
      <c r="D6" s="70">
        <v>1000</v>
      </c>
      <c r="E6" s="70"/>
      <c r="F6" s="70">
        <v>1477.27</v>
      </c>
      <c r="G6" s="47"/>
      <c r="H6" s="47"/>
      <c r="I6" s="47"/>
      <c r="J6" s="47"/>
      <c r="K6" s="47"/>
    </row>
    <row r="7" spans="1:11" x14ac:dyDescent="0.3">
      <c r="A7" s="69">
        <v>45077</v>
      </c>
      <c r="B7" s="47">
        <v>353</v>
      </c>
      <c r="C7" s="47" t="s">
        <v>63</v>
      </c>
      <c r="D7" s="70"/>
      <c r="E7" s="70">
        <v>248.6</v>
      </c>
      <c r="F7" s="70">
        <v>1228.67</v>
      </c>
      <c r="G7" s="47" t="s">
        <v>64</v>
      </c>
      <c r="H7" s="47"/>
      <c r="I7" s="47"/>
      <c r="J7" s="47"/>
      <c r="K7" s="47"/>
    </row>
    <row r="8" spans="1:11" x14ac:dyDescent="0.3">
      <c r="A8" s="69">
        <v>45202</v>
      </c>
      <c r="B8" s="47">
        <v>354</v>
      </c>
      <c r="C8" s="47" t="s">
        <v>65</v>
      </c>
      <c r="D8" s="70"/>
      <c r="E8" s="70">
        <v>40</v>
      </c>
      <c r="F8" s="70">
        <v>1188.67</v>
      </c>
      <c r="G8" s="47" t="s">
        <v>66</v>
      </c>
      <c r="H8" s="47"/>
      <c r="I8" s="47"/>
      <c r="J8" s="47"/>
      <c r="K8" s="47"/>
    </row>
    <row r="9" spans="1:11" x14ac:dyDescent="0.3">
      <c r="A9" s="69">
        <v>45361</v>
      </c>
      <c r="B9" s="47">
        <v>355</v>
      </c>
      <c r="C9" s="47" t="s">
        <v>67</v>
      </c>
      <c r="D9" s="70"/>
      <c r="E9" s="70">
        <v>50</v>
      </c>
      <c r="F9" s="70">
        <v>1138.67</v>
      </c>
      <c r="G9" s="47"/>
      <c r="H9" s="47"/>
      <c r="I9" s="47"/>
      <c r="J9" s="47"/>
      <c r="K9" s="47"/>
    </row>
    <row r="10" spans="1:11" x14ac:dyDescent="0.3">
      <c r="A10" s="69">
        <v>45361</v>
      </c>
      <c r="B10" s="47">
        <v>356</v>
      </c>
      <c r="C10" s="47" t="s">
        <v>68</v>
      </c>
      <c r="D10" s="70"/>
      <c r="E10" s="70">
        <v>50</v>
      </c>
      <c r="F10" s="70">
        <v>1088.67</v>
      </c>
      <c r="G10" s="47" t="s">
        <v>69</v>
      </c>
      <c r="H10" s="47"/>
      <c r="I10" s="47"/>
      <c r="J10" s="47"/>
      <c r="K10" s="47"/>
    </row>
    <row r="11" spans="1:11" x14ac:dyDescent="0.3">
      <c r="A11" s="69">
        <v>45361</v>
      </c>
      <c r="B11" s="47">
        <v>357</v>
      </c>
      <c r="C11" s="47" t="s">
        <v>70</v>
      </c>
      <c r="D11" s="70"/>
      <c r="E11" s="70">
        <v>100</v>
      </c>
      <c r="F11" s="70">
        <v>988.67000000000007</v>
      </c>
      <c r="G11" s="47" t="s">
        <v>71</v>
      </c>
      <c r="H11" s="47"/>
      <c r="I11" s="47"/>
      <c r="J11" s="47"/>
      <c r="K11" s="47"/>
    </row>
    <row r="12" spans="1:11" x14ac:dyDescent="0.3">
      <c r="A12" s="69">
        <v>45361</v>
      </c>
      <c r="B12" s="47">
        <v>358</v>
      </c>
      <c r="C12" s="47" t="s">
        <v>72</v>
      </c>
      <c r="D12" s="70"/>
      <c r="E12" s="70">
        <v>57.65</v>
      </c>
      <c r="F12" s="70">
        <v>931.0200000000001</v>
      </c>
      <c r="G12" s="47" t="s">
        <v>73</v>
      </c>
      <c r="H12" s="47"/>
      <c r="I12" s="47"/>
      <c r="J12" s="47"/>
      <c r="K12" s="47"/>
    </row>
    <row r="13" spans="1:11" x14ac:dyDescent="0.3">
      <c r="A13" s="69">
        <v>45382</v>
      </c>
      <c r="B13" s="47"/>
      <c r="C13" s="47" t="s">
        <v>74</v>
      </c>
      <c r="D13" s="47"/>
      <c r="E13" s="70">
        <v>931.02</v>
      </c>
      <c r="F13" s="47"/>
      <c r="G13" s="47"/>
      <c r="H13" s="47"/>
      <c r="I13" s="47"/>
      <c r="J13" s="47"/>
      <c r="K13" s="47"/>
    </row>
    <row r="14" spans="1:11" ht="15" thickBot="1" x14ac:dyDescent="0.35">
      <c r="A14" s="69"/>
      <c r="B14" s="47"/>
      <c r="C14" s="47"/>
      <c r="D14" s="71">
        <v>1508.9199999999998</v>
      </c>
      <c r="E14" s="71">
        <v>1508.92</v>
      </c>
      <c r="F14" s="70"/>
      <c r="G14" s="47"/>
      <c r="H14" s="47"/>
      <c r="I14" s="47"/>
      <c r="J14" s="47"/>
      <c r="K14" s="47"/>
    </row>
    <row r="15" spans="1:11" x14ac:dyDescent="0.3">
      <c r="A15" s="69">
        <v>45383</v>
      </c>
      <c r="B15" s="47"/>
      <c r="C15" s="47" t="s">
        <v>59</v>
      </c>
      <c r="D15" s="70">
        <v>931.02</v>
      </c>
      <c r="E15" s="70"/>
      <c r="F15" s="70">
        <v>931.02</v>
      </c>
      <c r="G15" s="47"/>
      <c r="H15" s="47"/>
      <c r="I15" s="70"/>
      <c r="J15" s="47"/>
      <c r="K15" s="47"/>
    </row>
    <row r="16" spans="1:11" x14ac:dyDescent="0.3">
      <c r="A16" s="69">
        <v>45391</v>
      </c>
      <c r="B16" s="47"/>
      <c r="C16" s="47" t="s">
        <v>62</v>
      </c>
      <c r="D16" s="70">
        <v>1750</v>
      </c>
      <c r="E16" s="70"/>
      <c r="F16" s="70">
        <v>2681.02</v>
      </c>
      <c r="G16" s="47"/>
      <c r="H16" s="47"/>
      <c r="I16" s="47"/>
      <c r="J16" s="47"/>
      <c r="K16" s="47"/>
    </row>
    <row r="17" spans="1:11" x14ac:dyDescent="0.3">
      <c r="A17" s="69">
        <v>45401</v>
      </c>
      <c r="B17" s="47">
        <v>359</v>
      </c>
      <c r="C17" s="47" t="s">
        <v>60</v>
      </c>
      <c r="D17" s="70"/>
      <c r="E17" s="70">
        <v>46.99</v>
      </c>
      <c r="F17" s="70">
        <v>2634.03</v>
      </c>
      <c r="G17" s="47" t="s">
        <v>75</v>
      </c>
      <c r="H17" s="47"/>
      <c r="I17" s="47"/>
      <c r="J17" s="47"/>
      <c r="K17" s="47"/>
    </row>
    <row r="18" spans="1:11" x14ac:dyDescent="0.3">
      <c r="A18" s="69">
        <v>45420</v>
      </c>
      <c r="B18" s="47">
        <v>360</v>
      </c>
      <c r="C18" s="47" t="s">
        <v>76</v>
      </c>
      <c r="D18" s="70"/>
      <c r="E18" s="70">
        <v>1004.32</v>
      </c>
      <c r="F18" s="70">
        <v>1629.71</v>
      </c>
      <c r="G18" s="47" t="s">
        <v>77</v>
      </c>
      <c r="H18" s="47"/>
      <c r="I18" s="47"/>
      <c r="J18" s="47"/>
      <c r="K18" s="47"/>
    </row>
    <row r="19" spans="1:11" x14ac:dyDescent="0.3">
      <c r="A19" s="69">
        <v>45420</v>
      </c>
      <c r="B19" s="47">
        <v>361</v>
      </c>
      <c r="C19" s="47" t="s">
        <v>78</v>
      </c>
      <c r="D19" s="70"/>
      <c r="E19" s="70">
        <v>168</v>
      </c>
      <c r="F19" s="70">
        <v>1461.71</v>
      </c>
      <c r="G19" s="47" t="s">
        <v>79</v>
      </c>
      <c r="H19" s="47"/>
      <c r="I19" s="47"/>
      <c r="J19" s="47"/>
      <c r="K19" s="47"/>
    </row>
    <row r="20" spans="1:11" x14ac:dyDescent="0.3">
      <c r="A20" s="69">
        <v>45534</v>
      </c>
      <c r="B20" s="47">
        <v>362</v>
      </c>
      <c r="C20" s="47" t="s">
        <v>80</v>
      </c>
      <c r="D20" s="70"/>
      <c r="E20" s="70">
        <v>40</v>
      </c>
      <c r="F20" s="70">
        <v>1421.71</v>
      </c>
      <c r="G20" s="47" t="s">
        <v>81</v>
      </c>
      <c r="H20" s="47"/>
      <c r="I20" s="47"/>
      <c r="J20" s="47"/>
      <c r="K20" s="47"/>
    </row>
    <row r="21" spans="1:11" x14ac:dyDescent="0.3">
      <c r="A21" s="69">
        <v>45672</v>
      </c>
      <c r="B21" s="47">
        <v>363</v>
      </c>
      <c r="C21" s="47" t="s">
        <v>82</v>
      </c>
      <c r="D21" s="70"/>
      <c r="E21" s="70">
        <v>50</v>
      </c>
      <c r="F21" s="70">
        <v>1371.71</v>
      </c>
      <c r="G21" s="47"/>
      <c r="H21" s="47"/>
      <c r="I21" s="47"/>
      <c r="J21" s="47"/>
      <c r="K21" s="47"/>
    </row>
    <row r="22" spans="1:11" x14ac:dyDescent="0.3">
      <c r="A22" s="69">
        <v>45672</v>
      </c>
      <c r="B22" s="47">
        <v>364</v>
      </c>
      <c r="C22" s="47" t="s">
        <v>83</v>
      </c>
      <c r="D22" s="70"/>
      <c r="E22" s="70">
        <v>50</v>
      </c>
      <c r="F22" s="70">
        <v>1321.71</v>
      </c>
      <c r="G22" s="47"/>
      <c r="H22" s="47"/>
      <c r="I22" s="47"/>
      <c r="J22" s="47"/>
      <c r="K22" s="47"/>
    </row>
    <row r="23" spans="1:11" x14ac:dyDescent="0.3">
      <c r="A23" s="69">
        <v>45672</v>
      </c>
      <c r="B23" s="47">
        <v>365</v>
      </c>
      <c r="C23" s="47" t="s">
        <v>70</v>
      </c>
      <c r="D23" s="70"/>
      <c r="E23" s="70">
        <v>100</v>
      </c>
      <c r="F23" s="70">
        <v>1221.71</v>
      </c>
      <c r="G23" s="47" t="s">
        <v>84</v>
      </c>
      <c r="H23" s="47"/>
      <c r="I23" s="47"/>
      <c r="J23" s="47"/>
      <c r="K23" s="47"/>
    </row>
    <row r="24" spans="1:11" x14ac:dyDescent="0.3">
      <c r="A24" s="69">
        <v>45747</v>
      </c>
      <c r="B24" s="47"/>
      <c r="C24" s="47" t="s">
        <v>74</v>
      </c>
      <c r="D24" s="70"/>
      <c r="E24" s="70">
        <v>1221.71</v>
      </c>
      <c r="F24" s="70"/>
      <c r="G24" s="47"/>
      <c r="H24" s="47"/>
      <c r="I24" s="47"/>
      <c r="J24" s="47"/>
      <c r="K24" s="47"/>
    </row>
    <row r="25" spans="1:11" ht="15" thickBot="1" x14ac:dyDescent="0.35">
      <c r="A25" s="47"/>
      <c r="B25" s="47"/>
      <c r="C25" s="47"/>
      <c r="D25" s="71">
        <v>2681.02</v>
      </c>
      <c r="E25" s="71">
        <v>2681.02</v>
      </c>
      <c r="F25" s="70"/>
      <c r="G25" s="47"/>
      <c r="H25" s="47"/>
      <c r="I25" s="47"/>
      <c r="J25" s="47"/>
      <c r="K25" s="47"/>
    </row>
    <row r="26" spans="1:11" x14ac:dyDescent="0.3">
      <c r="A26" s="69">
        <v>45748</v>
      </c>
      <c r="B26" s="47"/>
      <c r="C26" s="47" t="s">
        <v>59</v>
      </c>
      <c r="D26" s="70">
        <v>1221.71</v>
      </c>
      <c r="E26" s="70"/>
      <c r="F26" s="70"/>
      <c r="G26" s="47"/>
      <c r="H26" s="47"/>
      <c r="I26" s="47"/>
      <c r="J26" s="47"/>
      <c r="K26" s="47"/>
    </row>
    <row r="27" spans="1:11" x14ac:dyDescent="0.3">
      <c r="A27" s="47"/>
      <c r="B27" s="47"/>
      <c r="C27" s="47"/>
      <c r="D27" s="70"/>
      <c r="E27" s="70"/>
      <c r="F27" s="70"/>
      <c r="G27" s="47"/>
      <c r="H27" s="47"/>
      <c r="I27" s="47"/>
      <c r="J27" s="47"/>
      <c r="K27" s="47"/>
    </row>
    <row r="28" spans="1:11" x14ac:dyDescent="0.3">
      <c r="A28" s="47"/>
      <c r="B28" s="47"/>
      <c r="C28" s="47"/>
      <c r="D28" s="70"/>
      <c r="E28" s="70"/>
      <c r="F28" s="70"/>
      <c r="G28" s="47"/>
      <c r="H28" s="47"/>
      <c r="I28" s="47"/>
      <c r="J28" s="47"/>
      <c r="K28" s="47"/>
    </row>
  </sheetData>
  <pageMargins left="0.70866141732283472" right="0.70866141732283472" top="0.74803149606299213" bottom="0.74803149606299213" header="0.31496062992125984" footer="0.31496062992125984"/>
  <pageSetup paperSize="9" scale="9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 and p yr e 31 3 25</vt:lpstr>
      <vt:lpstr>Sheet1</vt:lpstr>
      <vt:lpstr>Variances</vt:lpstr>
      <vt:lpstr>Bank rec</vt:lpstr>
      <vt:lpstr>extract from cash book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tombs</dc:creator>
  <cp:lastModifiedBy>joyce tombs</cp:lastModifiedBy>
  <cp:lastPrinted>2025-05-13T13:25:20Z</cp:lastPrinted>
  <dcterms:created xsi:type="dcterms:W3CDTF">2025-04-15T13:58:33Z</dcterms:created>
  <dcterms:modified xsi:type="dcterms:W3CDTF">2025-05-13T13:27:29Z</dcterms:modified>
</cp:coreProperties>
</file>