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574fef891eb4c8b/Documents/JOYCE -WORK/Borwick parish meeting/"/>
    </mc:Choice>
  </mc:AlternateContent>
  <xr:revisionPtr revIDLastSave="8" documentId="14_{51B3330C-EEC2-405D-8ACF-1CC69858E96E}" xr6:coauthVersionLast="46" xr6:coauthVersionMax="46" xr10:uidLastSave="{DE2B236D-4BBE-4876-84FD-3FC1AC920B9B}"/>
  <bookViews>
    <workbookView xWindow="-108" yWindow="-108" windowWidth="23256" windowHeight="12576" xr2:uid="{67008458-833B-4BEC-AE7B-F3B6A202F919}"/>
  </bookViews>
  <sheets>
    <sheet name="R and p acct " sheetId="1" r:id="rId1"/>
    <sheet name="Schedule of variances" sheetId="3" r:id="rId2"/>
    <sheet name="Bank reconciliation" sheetId="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3" l="1"/>
  <c r="M15" i="3"/>
  <c r="M19" i="3"/>
  <c r="M23" i="3"/>
  <c r="M9" i="3"/>
  <c r="M10" i="3"/>
  <c r="J24" i="3"/>
  <c r="M24" i="3" s="1"/>
  <c r="J22" i="3"/>
  <c r="M22" i="3" s="1"/>
  <c r="F21" i="3"/>
  <c r="M21" i="3" s="1"/>
  <c r="F20" i="3"/>
  <c r="M20" i="3" s="1"/>
  <c r="J19" i="3"/>
  <c r="J18" i="3"/>
  <c r="M18" i="3" s="1"/>
  <c r="J17" i="3"/>
  <c r="M17" i="3" s="1"/>
  <c r="J16" i="3"/>
  <c r="M16" i="3" s="1"/>
  <c r="J15" i="3"/>
  <c r="J14" i="3"/>
  <c r="F14" i="3"/>
  <c r="M14" i="3" s="1"/>
  <c r="K10" i="3"/>
  <c r="K11" i="3" s="1"/>
  <c r="G10" i="3"/>
  <c r="G8" i="3"/>
  <c r="G11" i="3" s="1"/>
  <c r="O24" i="1"/>
  <c r="O22" i="1"/>
  <c r="I21" i="1"/>
  <c r="I20" i="1"/>
  <c r="O19" i="1"/>
  <c r="O18" i="1"/>
  <c r="O17" i="1"/>
  <c r="L17" i="1"/>
  <c r="O16" i="1"/>
  <c r="O15" i="1"/>
  <c r="L15" i="1"/>
  <c r="M25" i="1" s="1"/>
  <c r="O14" i="1"/>
  <c r="L14" i="1"/>
  <c r="I14" i="1"/>
  <c r="P11" i="1"/>
  <c r="P10" i="1"/>
  <c r="M10" i="1"/>
  <c r="J10" i="1"/>
  <c r="O37" i="1" s="1"/>
  <c r="O36" i="1" s="1"/>
  <c r="M36" i="1" s="1"/>
  <c r="P36" i="1" s="1"/>
  <c r="M8" i="1"/>
  <c r="M11" i="1" s="1"/>
  <c r="M26" i="1" s="1"/>
  <c r="J8" i="1"/>
  <c r="M8" i="3" l="1"/>
  <c r="J25" i="1"/>
  <c r="J11" i="1"/>
  <c r="J26" i="1" s="1"/>
  <c r="M37" i="1" s="1"/>
  <c r="P37" i="1" s="1"/>
  <c r="P25" i="1"/>
  <c r="P26" i="1" s="1"/>
  <c r="G25" i="3"/>
  <c r="G26" i="3" s="1"/>
  <c r="K25" i="3"/>
  <c r="K26" i="3" s="1"/>
  <c r="M35" i="1" l="1"/>
  <c r="P35" i="1" l="1"/>
  <c r="M38" i="1"/>
  <c r="P38" i="1" s="1"/>
</calcChain>
</file>

<file path=xl/sharedStrings.xml><?xml version="1.0" encoding="utf-8"?>
<sst xmlns="http://schemas.openxmlformats.org/spreadsheetml/2006/main" count="118" uniqueCount="74">
  <si>
    <t>BORWICK PARISH MEETING</t>
  </si>
  <si>
    <t>Notes</t>
  </si>
  <si>
    <t>ACTUAL YEAR ENDED</t>
  </si>
  <si>
    <t>BUDGET YEAR ENDING</t>
  </si>
  <si>
    <t>£</t>
  </si>
  <si>
    <t>Receipts</t>
  </si>
  <si>
    <t>Parish Precept (LCC)</t>
  </si>
  <si>
    <t>Compensation from NatWest Bank</t>
  </si>
  <si>
    <t>Interest received on Building Society account</t>
  </si>
  <si>
    <t>Total Income</t>
  </si>
  <si>
    <t>Payments</t>
  </si>
  <si>
    <t>Parish Insurance</t>
  </si>
  <si>
    <t>LALC Annual Subscription</t>
  </si>
  <si>
    <t>Village web site hosting</t>
  </si>
  <si>
    <t>Clerk's honorarium/ expenses</t>
  </si>
  <si>
    <t>Wreath for War Memorial - Armistice Day 2019</t>
  </si>
  <si>
    <t>Village Newsletter contribution</t>
  </si>
  <si>
    <t>Tree survey</t>
  </si>
  <si>
    <t>Tree removal</t>
  </si>
  <si>
    <t>Donations:</t>
  </si>
  <si>
    <t>NW Air Ambulance</t>
  </si>
  <si>
    <t>BPHW Memorial Hall</t>
  </si>
  <si>
    <t>NW Blood Bikes Lancs and Lakes</t>
  </si>
  <si>
    <t>Total expenditure</t>
  </si>
  <si>
    <t>Surplus/ (deficit) of receipts over payments</t>
  </si>
  <si>
    <t>Notes to the accounts</t>
  </si>
  <si>
    <t>Movement on cash at bank</t>
  </si>
  <si>
    <t>NatWest</t>
  </si>
  <si>
    <t>Skipton</t>
  </si>
  <si>
    <t>Total</t>
  </si>
  <si>
    <t>current</t>
  </si>
  <si>
    <t>Building</t>
  </si>
  <si>
    <t>funds</t>
  </si>
  <si>
    <t>account</t>
  </si>
  <si>
    <t>Balance at 1 April 2020</t>
  </si>
  <si>
    <t>Trf between accounts</t>
  </si>
  <si>
    <t>Movement in the period</t>
  </si>
  <si>
    <t>Exceptionally in 2019/20 the Borwick and Priest Hutton War Memorial Hall did</t>
  </si>
  <si>
    <t>not request a donation for a specific project and hence none was made.</t>
  </si>
  <si>
    <t xml:space="preserve">In February 2020 the Meeting's bankers made a gratuitous payment of £100  </t>
  </si>
  <si>
    <t>as compensation for administrative delays and difficulties.</t>
  </si>
  <si>
    <t>Balance per bank at 31 3 21</t>
  </si>
  <si>
    <t>Less outstanding cheques</t>
  </si>
  <si>
    <t>LALC</t>
  </si>
  <si>
    <t>Balance per books 31 Mar 21</t>
  </si>
  <si>
    <t>Borwick Parish Meeting</t>
  </si>
  <si>
    <t>Y/e 31 Mar 2021</t>
  </si>
  <si>
    <t>Bank reconciliation</t>
  </si>
  <si>
    <t>The donation made was a contribution to the cost of a new boiler.</t>
  </si>
  <si>
    <t>VARIANCE</t>
  </si>
  <si>
    <t>Accounts for the Year Ended 31 March 2021</t>
  </si>
  <si>
    <t>The incoming clerk chose to receive a lower level of honorarium than had been</t>
  </si>
  <si>
    <t xml:space="preserve">approved in the budget.   </t>
  </si>
  <si>
    <t>One off compensation</t>
  </si>
  <si>
    <t>In 19/20 2 years' subscriptions fell in one year</t>
  </si>
  <si>
    <t>New clerk chose to receive lower payment</t>
  </si>
  <si>
    <t>Dangerous tree on village green - report</t>
  </si>
  <si>
    <t xml:space="preserve">  and cost of removal</t>
  </si>
  <si>
    <t>No donation made in 19/20</t>
  </si>
  <si>
    <t>One off donation in 19/20</t>
  </si>
  <si>
    <t>NatWest current account</t>
  </si>
  <si>
    <t>interest rate and to simplify the administration of the Parish Meeting's finances.</t>
  </si>
  <si>
    <t>Society*</t>
  </si>
  <si>
    <t>*The Skipton Building Society account was closed on 29 May 2020 due to a very poor</t>
  </si>
  <si>
    <t>Approved by the Chairman</t>
  </si>
  <si>
    <t>Approved by the Parish Meeting</t>
  </si>
  <si>
    <t>on</t>
  </si>
  <si>
    <t>Signature</t>
  </si>
  <si>
    <t>Signed on its behalf by</t>
  </si>
  <si>
    <t>Schedule of variances from the prior year</t>
  </si>
  <si>
    <t>Less outstanding cheque</t>
  </si>
  <si>
    <t>Reason for variance</t>
  </si>
  <si>
    <t xml:space="preserve">One off commemoration </t>
  </si>
  <si>
    <t>Balance at 31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</si>
</sst>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;\(#,##0.0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i/>
      <sz val="10"/>
      <name val="Arial"/>
      <family val="2"/>
    </font>
    <font>
      <sz val="10"/>
      <name val="Book Antiqua"/>
      <family val="1"/>
    </font>
    <font>
      <u/>
      <sz val="10"/>
      <name val="Arial"/>
      <family val="2"/>
    </font>
    <font>
      <i/>
      <sz val="11"/>
      <color rgb="FF000000"/>
      <name val="Calibri"/>
      <family val="2"/>
    </font>
    <font>
      <i/>
      <sz val="11"/>
      <color theme="1"/>
      <name val="Calib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3" xfId="0" applyFont="1" applyBorder="1"/>
    <xf numFmtId="0" fontId="3" fillId="0" borderId="4" xfId="0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3" fillId="0" borderId="0" xfId="0" applyNumberFormat="1" applyFont="1"/>
    <xf numFmtId="164" fontId="3" fillId="2" borderId="3" xfId="0" applyNumberFormat="1" applyFont="1" applyFill="1" applyBorder="1"/>
    <xf numFmtId="164" fontId="3" fillId="2" borderId="4" xfId="0" applyNumberFormat="1" applyFont="1" applyFill="1" applyBorder="1"/>
    <xf numFmtId="164" fontId="3" fillId="0" borderId="7" xfId="0" applyNumberFormat="1" applyFont="1" applyBorder="1"/>
    <xf numFmtId="164" fontId="3" fillId="2" borderId="7" xfId="0" applyNumberFormat="1" applyFont="1" applyFill="1" applyBorder="1"/>
    <xf numFmtId="164" fontId="4" fillId="0" borderId="4" xfId="0" applyNumberFormat="1" applyFont="1" applyBorder="1"/>
    <xf numFmtId="43" fontId="3" fillId="0" borderId="3" xfId="0" applyNumberFormat="1" applyFont="1" applyBorder="1"/>
    <xf numFmtId="43" fontId="3" fillId="2" borderId="3" xfId="0" applyNumberFormat="1" applyFont="1" applyFill="1" applyBorder="1"/>
    <xf numFmtId="0" fontId="8" fillId="0" borderId="0" xfId="0" applyFont="1"/>
    <xf numFmtId="43" fontId="3" fillId="0" borderId="8" xfId="0" applyNumberFormat="1" applyFont="1" applyBorder="1"/>
    <xf numFmtId="43" fontId="3" fillId="2" borderId="8" xfId="0" applyNumberFormat="1" applyFont="1" applyFill="1" applyBorder="1"/>
    <xf numFmtId="164" fontId="3" fillId="0" borderId="8" xfId="0" applyNumberFormat="1" applyFont="1" applyBorder="1"/>
    <xf numFmtId="164" fontId="9" fillId="0" borderId="4" xfId="0" applyNumberFormat="1" applyFont="1" applyBorder="1"/>
    <xf numFmtId="164" fontId="4" fillId="0" borderId="7" xfId="0" applyNumberFormat="1" applyFont="1" applyBorder="1"/>
    <xf numFmtId="4" fontId="3" fillId="0" borderId="0" xfId="0" applyNumberFormat="1" applyFont="1"/>
    <xf numFmtId="164" fontId="4" fillId="0" borderId="9" xfId="0" applyNumberFormat="1" applyFont="1" applyBorder="1"/>
    <xf numFmtId="164" fontId="3" fillId="2" borderId="9" xfId="0" applyNumberFormat="1" applyFont="1" applyFill="1" applyBorder="1"/>
    <xf numFmtId="164" fontId="4" fillId="0" borderId="3" xfId="0" applyNumberFormat="1" applyFont="1" applyBorder="1"/>
    <xf numFmtId="164" fontId="4" fillId="0" borderId="0" xfId="0" applyNumberFormat="1" applyFont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2" borderId="5" xfId="0" applyNumberFormat="1" applyFont="1" applyFill="1" applyBorder="1"/>
    <xf numFmtId="164" fontId="3" fillId="2" borderId="6" xfId="0" applyNumberFormat="1" applyFont="1" applyFill="1" applyBorder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43" fontId="3" fillId="0" borderId="0" xfId="0" applyNumberFormat="1" applyFont="1"/>
    <xf numFmtId="164" fontId="6" fillId="0" borderId="0" xfId="0" applyNumberFormat="1" applyFont="1"/>
    <xf numFmtId="164" fontId="5" fillId="0" borderId="12" xfId="0" applyNumberFormat="1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164" fontId="6" fillId="0" borderId="14" xfId="0" applyNumberFormat="1" applyFont="1" applyBorder="1"/>
    <xf numFmtId="0" fontId="10" fillId="0" borderId="0" xfId="0" applyFont="1"/>
    <xf numFmtId="0" fontId="6" fillId="0" borderId="0" xfId="0" applyFont="1"/>
    <xf numFmtId="0" fontId="1" fillId="0" borderId="0" xfId="0" applyFont="1"/>
    <xf numFmtId="0" fontId="3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3" fontId="3" fillId="0" borderId="4" xfId="0" applyNumberFormat="1" applyFont="1" applyBorder="1"/>
    <xf numFmtId="0" fontId="3" fillId="2" borderId="1" xfId="0" applyFont="1" applyFill="1" applyBorder="1"/>
    <xf numFmtId="0" fontId="3" fillId="2" borderId="2" xfId="0" applyFont="1" applyFill="1" applyBorder="1"/>
    <xf numFmtId="164" fontId="4" fillId="0" borderId="16" xfId="0" applyNumberFormat="1" applyFont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11" fillId="0" borderId="0" xfId="0" applyFont="1"/>
    <xf numFmtId="0" fontId="12" fillId="0" borderId="0" xfId="0" applyFont="1"/>
    <xf numFmtId="0" fontId="1" fillId="0" borderId="17" xfId="0" applyFont="1" applyBorder="1"/>
    <xf numFmtId="0" fontId="0" fillId="0" borderId="18" xfId="0" applyBorder="1"/>
    <xf numFmtId="164" fontId="0" fillId="0" borderId="18" xfId="0" applyNumberFormat="1" applyBorder="1"/>
    <xf numFmtId="0" fontId="0" fillId="0" borderId="19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5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5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3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818%202020-21%20%20JT%20Working%20papers%20and%20accounts%20follows%20190409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2021 Budget"/>
      <sheetName val="Agreed 2021 Budget"/>
      <sheetName val="Bank account"/>
      <sheetName val="31 March 21 accts"/>
      <sheetName val="Bank reconciliations"/>
      <sheetName val="Accts to 31 July 20"/>
      <sheetName val="accts 30 9 20"/>
      <sheetName val="accounts to 31 December 2020"/>
      <sheetName val="Published Bank Rec"/>
      <sheetName val="SKIPTON acct"/>
      <sheetName val="Variances 2020"/>
    </sheetNames>
    <sheetDataSet>
      <sheetData sheetId="0"/>
      <sheetData sheetId="1">
        <row r="7">
          <cell r="I7">
            <v>1000</v>
          </cell>
        </row>
        <row r="8">
          <cell r="I8">
            <v>4</v>
          </cell>
        </row>
        <row r="13">
          <cell r="I13">
            <v>200</v>
          </cell>
        </row>
        <row r="14">
          <cell r="I14">
            <v>46</v>
          </cell>
        </row>
        <row r="16">
          <cell r="I16">
            <v>99</v>
          </cell>
        </row>
      </sheetData>
      <sheetData sheetId="2">
        <row r="20">
          <cell r="E20">
            <v>41.09</v>
          </cell>
        </row>
        <row r="21">
          <cell r="E21">
            <v>45.28</v>
          </cell>
        </row>
        <row r="22">
          <cell r="E22">
            <v>196.4</v>
          </cell>
        </row>
        <row r="24">
          <cell r="E24">
            <v>100</v>
          </cell>
        </row>
        <row r="25">
          <cell r="E25">
            <v>100</v>
          </cell>
        </row>
        <row r="26">
          <cell r="E26">
            <v>20</v>
          </cell>
        </row>
        <row r="27">
          <cell r="E27">
            <v>41.09</v>
          </cell>
        </row>
        <row r="28">
          <cell r="E28">
            <v>100</v>
          </cell>
        </row>
        <row r="29">
          <cell r="E29">
            <v>45.51</v>
          </cell>
        </row>
        <row r="30">
          <cell r="E30">
            <v>50</v>
          </cell>
        </row>
        <row r="32">
          <cell r="F32">
            <v>854.0100000000001</v>
          </cell>
        </row>
        <row r="35">
          <cell r="D35">
            <v>1000</v>
          </cell>
        </row>
        <row r="37">
          <cell r="E37">
            <v>196.4</v>
          </cell>
        </row>
        <row r="38">
          <cell r="E38">
            <v>120</v>
          </cell>
        </row>
        <row r="40">
          <cell r="E40">
            <v>420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2">
          <cell r="F12">
            <v>4.99</v>
          </cell>
        </row>
        <row r="17">
          <cell r="F17">
            <v>4.34</v>
          </cell>
        </row>
        <row r="20">
          <cell r="F20">
            <v>0.02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86A1-CD87-4FA4-8273-2A6BAD88C370}">
  <sheetPr>
    <pageSetUpPr fitToPage="1"/>
  </sheetPr>
  <dimension ref="A1:U60"/>
  <sheetViews>
    <sheetView tabSelected="1" topLeftCell="A5" workbookViewId="0">
      <selection activeCell="S11" sqref="S11"/>
    </sheetView>
  </sheetViews>
  <sheetFormatPr defaultRowHeight="14.4" x14ac:dyDescent="0.3"/>
  <cols>
    <col min="1" max="4" width="9.109375" style="2"/>
    <col min="5" max="5" width="1.6640625" style="2" customWidth="1"/>
    <col min="6" max="6" width="6.33203125" style="2" customWidth="1"/>
    <col min="7" max="7" width="1.109375" style="2" customWidth="1"/>
    <col min="8" max="8" width="0.6640625" style="2" customWidth="1"/>
    <col min="9" max="9" width="9.5546875" style="2" customWidth="1"/>
    <col min="10" max="10" width="10.44140625" style="2" customWidth="1"/>
    <col min="11" max="11" width="1" style="2" customWidth="1"/>
    <col min="12" max="12" width="11.44140625" style="2" customWidth="1"/>
    <col min="13" max="13" width="9.5546875" style="2" customWidth="1"/>
    <col min="14" max="14" width="1.5546875" style="2" customWidth="1"/>
    <col min="15" max="15" width="10.6640625" style="2" customWidth="1"/>
    <col min="16" max="16" width="9.33203125" style="2" customWidth="1"/>
    <col min="17" max="17" width="3.44140625" style="2" customWidth="1"/>
    <col min="18" max="268" width="9.109375" style="2"/>
    <col min="269" max="269" width="10.109375" style="2" bestFit="1" customWidth="1"/>
    <col min="270" max="271" width="9.109375" style="2"/>
    <col min="272" max="272" width="10.109375" style="2" bestFit="1" customWidth="1"/>
    <col min="273" max="524" width="9.109375" style="2"/>
    <col min="525" max="525" width="10.109375" style="2" bestFit="1" customWidth="1"/>
    <col min="526" max="527" width="9.109375" style="2"/>
    <col min="528" max="528" width="10.109375" style="2" bestFit="1" customWidth="1"/>
    <col min="529" max="780" width="9.109375" style="2"/>
    <col min="781" max="781" width="10.109375" style="2" bestFit="1" customWidth="1"/>
    <col min="782" max="783" width="9.109375" style="2"/>
    <col min="784" max="784" width="10.109375" style="2" bestFit="1" customWidth="1"/>
    <col min="785" max="1036" width="9.109375" style="2"/>
    <col min="1037" max="1037" width="10.109375" style="2" bestFit="1" customWidth="1"/>
    <col min="1038" max="1039" width="9.109375" style="2"/>
    <col min="1040" max="1040" width="10.109375" style="2" bestFit="1" customWidth="1"/>
    <col min="1041" max="1292" width="9.109375" style="2"/>
    <col min="1293" max="1293" width="10.109375" style="2" bestFit="1" customWidth="1"/>
    <col min="1294" max="1295" width="9.109375" style="2"/>
    <col min="1296" max="1296" width="10.109375" style="2" bestFit="1" customWidth="1"/>
    <col min="1297" max="1548" width="9.109375" style="2"/>
    <col min="1549" max="1549" width="10.109375" style="2" bestFit="1" customWidth="1"/>
    <col min="1550" max="1551" width="9.109375" style="2"/>
    <col min="1552" max="1552" width="10.109375" style="2" bestFit="1" customWidth="1"/>
    <col min="1553" max="1804" width="9.109375" style="2"/>
    <col min="1805" max="1805" width="10.109375" style="2" bestFit="1" customWidth="1"/>
    <col min="1806" max="1807" width="9.109375" style="2"/>
    <col min="1808" max="1808" width="10.109375" style="2" bestFit="1" customWidth="1"/>
    <col min="1809" max="2060" width="9.109375" style="2"/>
    <col min="2061" max="2061" width="10.109375" style="2" bestFit="1" customWidth="1"/>
    <col min="2062" max="2063" width="9.109375" style="2"/>
    <col min="2064" max="2064" width="10.109375" style="2" bestFit="1" customWidth="1"/>
    <col min="2065" max="2316" width="9.109375" style="2"/>
    <col min="2317" max="2317" width="10.109375" style="2" bestFit="1" customWidth="1"/>
    <col min="2318" max="2319" width="9.109375" style="2"/>
    <col min="2320" max="2320" width="10.109375" style="2" bestFit="1" customWidth="1"/>
    <col min="2321" max="2572" width="9.109375" style="2"/>
    <col min="2573" max="2573" width="10.109375" style="2" bestFit="1" customWidth="1"/>
    <col min="2574" max="2575" width="9.109375" style="2"/>
    <col min="2576" max="2576" width="10.109375" style="2" bestFit="1" customWidth="1"/>
    <col min="2577" max="2828" width="9.109375" style="2"/>
    <col min="2829" max="2829" width="10.109375" style="2" bestFit="1" customWidth="1"/>
    <col min="2830" max="2831" width="9.109375" style="2"/>
    <col min="2832" max="2832" width="10.109375" style="2" bestFit="1" customWidth="1"/>
    <col min="2833" max="3084" width="9.109375" style="2"/>
    <col min="3085" max="3085" width="10.109375" style="2" bestFit="1" customWidth="1"/>
    <col min="3086" max="3087" width="9.109375" style="2"/>
    <col min="3088" max="3088" width="10.109375" style="2" bestFit="1" customWidth="1"/>
    <col min="3089" max="3340" width="9.109375" style="2"/>
    <col min="3341" max="3341" width="10.109375" style="2" bestFit="1" customWidth="1"/>
    <col min="3342" max="3343" width="9.109375" style="2"/>
    <col min="3344" max="3344" width="10.109375" style="2" bestFit="1" customWidth="1"/>
    <col min="3345" max="3596" width="9.109375" style="2"/>
    <col min="3597" max="3597" width="10.109375" style="2" bestFit="1" customWidth="1"/>
    <col min="3598" max="3599" width="9.109375" style="2"/>
    <col min="3600" max="3600" width="10.109375" style="2" bestFit="1" customWidth="1"/>
    <col min="3601" max="3852" width="9.109375" style="2"/>
    <col min="3853" max="3853" width="10.109375" style="2" bestFit="1" customWidth="1"/>
    <col min="3854" max="3855" width="9.109375" style="2"/>
    <col min="3856" max="3856" width="10.109375" style="2" bestFit="1" customWidth="1"/>
    <col min="3857" max="4108" width="9.109375" style="2"/>
    <col min="4109" max="4109" width="10.109375" style="2" bestFit="1" customWidth="1"/>
    <col min="4110" max="4111" width="9.109375" style="2"/>
    <col min="4112" max="4112" width="10.109375" style="2" bestFit="1" customWidth="1"/>
    <col min="4113" max="4364" width="9.109375" style="2"/>
    <col min="4365" max="4365" width="10.109375" style="2" bestFit="1" customWidth="1"/>
    <col min="4366" max="4367" width="9.109375" style="2"/>
    <col min="4368" max="4368" width="10.109375" style="2" bestFit="1" customWidth="1"/>
    <col min="4369" max="4620" width="9.109375" style="2"/>
    <col min="4621" max="4621" width="10.109375" style="2" bestFit="1" customWidth="1"/>
    <col min="4622" max="4623" width="9.109375" style="2"/>
    <col min="4624" max="4624" width="10.109375" style="2" bestFit="1" customWidth="1"/>
    <col min="4625" max="4876" width="9.109375" style="2"/>
    <col min="4877" max="4877" width="10.109375" style="2" bestFit="1" customWidth="1"/>
    <col min="4878" max="4879" width="9.109375" style="2"/>
    <col min="4880" max="4880" width="10.109375" style="2" bestFit="1" customWidth="1"/>
    <col min="4881" max="5132" width="9.109375" style="2"/>
    <col min="5133" max="5133" width="10.109375" style="2" bestFit="1" customWidth="1"/>
    <col min="5134" max="5135" width="9.109375" style="2"/>
    <col min="5136" max="5136" width="10.109375" style="2" bestFit="1" customWidth="1"/>
    <col min="5137" max="5388" width="9.109375" style="2"/>
    <col min="5389" max="5389" width="10.109375" style="2" bestFit="1" customWidth="1"/>
    <col min="5390" max="5391" width="9.109375" style="2"/>
    <col min="5392" max="5392" width="10.109375" style="2" bestFit="1" customWidth="1"/>
    <col min="5393" max="5644" width="9.109375" style="2"/>
    <col min="5645" max="5645" width="10.109375" style="2" bestFit="1" customWidth="1"/>
    <col min="5646" max="5647" width="9.109375" style="2"/>
    <col min="5648" max="5648" width="10.109375" style="2" bestFit="1" customWidth="1"/>
    <col min="5649" max="5900" width="9.109375" style="2"/>
    <col min="5901" max="5901" width="10.109375" style="2" bestFit="1" customWidth="1"/>
    <col min="5902" max="5903" width="9.109375" style="2"/>
    <col min="5904" max="5904" width="10.109375" style="2" bestFit="1" customWidth="1"/>
    <col min="5905" max="6156" width="9.109375" style="2"/>
    <col min="6157" max="6157" width="10.109375" style="2" bestFit="1" customWidth="1"/>
    <col min="6158" max="6159" width="9.109375" style="2"/>
    <col min="6160" max="6160" width="10.109375" style="2" bestFit="1" customWidth="1"/>
    <col min="6161" max="6412" width="9.109375" style="2"/>
    <col min="6413" max="6413" width="10.109375" style="2" bestFit="1" customWidth="1"/>
    <col min="6414" max="6415" width="9.109375" style="2"/>
    <col min="6416" max="6416" width="10.109375" style="2" bestFit="1" customWidth="1"/>
    <col min="6417" max="6668" width="9.109375" style="2"/>
    <col min="6669" max="6669" width="10.109375" style="2" bestFit="1" customWidth="1"/>
    <col min="6670" max="6671" width="9.109375" style="2"/>
    <col min="6672" max="6672" width="10.109375" style="2" bestFit="1" customWidth="1"/>
    <col min="6673" max="6924" width="9.109375" style="2"/>
    <col min="6925" max="6925" width="10.109375" style="2" bestFit="1" customWidth="1"/>
    <col min="6926" max="6927" width="9.109375" style="2"/>
    <col min="6928" max="6928" width="10.109375" style="2" bestFit="1" customWidth="1"/>
    <col min="6929" max="7180" width="9.109375" style="2"/>
    <col min="7181" max="7181" width="10.109375" style="2" bestFit="1" customWidth="1"/>
    <col min="7182" max="7183" width="9.109375" style="2"/>
    <col min="7184" max="7184" width="10.109375" style="2" bestFit="1" customWidth="1"/>
    <col min="7185" max="7436" width="9.109375" style="2"/>
    <col min="7437" max="7437" width="10.109375" style="2" bestFit="1" customWidth="1"/>
    <col min="7438" max="7439" width="9.109375" style="2"/>
    <col min="7440" max="7440" width="10.109375" style="2" bestFit="1" customWidth="1"/>
    <col min="7441" max="7692" width="9.109375" style="2"/>
    <col min="7693" max="7693" width="10.109375" style="2" bestFit="1" customWidth="1"/>
    <col min="7694" max="7695" width="9.109375" style="2"/>
    <col min="7696" max="7696" width="10.109375" style="2" bestFit="1" customWidth="1"/>
    <col min="7697" max="7948" width="9.109375" style="2"/>
    <col min="7949" max="7949" width="10.109375" style="2" bestFit="1" customWidth="1"/>
    <col min="7950" max="7951" width="9.109375" style="2"/>
    <col min="7952" max="7952" width="10.109375" style="2" bestFit="1" customWidth="1"/>
    <col min="7953" max="8204" width="9.109375" style="2"/>
    <col min="8205" max="8205" width="10.109375" style="2" bestFit="1" customWidth="1"/>
    <col min="8206" max="8207" width="9.109375" style="2"/>
    <col min="8208" max="8208" width="10.109375" style="2" bestFit="1" customWidth="1"/>
    <col min="8209" max="8460" width="9.109375" style="2"/>
    <col min="8461" max="8461" width="10.109375" style="2" bestFit="1" customWidth="1"/>
    <col min="8462" max="8463" width="9.109375" style="2"/>
    <col min="8464" max="8464" width="10.109375" style="2" bestFit="1" customWidth="1"/>
    <col min="8465" max="8716" width="9.109375" style="2"/>
    <col min="8717" max="8717" width="10.109375" style="2" bestFit="1" customWidth="1"/>
    <col min="8718" max="8719" width="9.109375" style="2"/>
    <col min="8720" max="8720" width="10.109375" style="2" bestFit="1" customWidth="1"/>
    <col min="8721" max="8972" width="9.109375" style="2"/>
    <col min="8973" max="8973" width="10.109375" style="2" bestFit="1" customWidth="1"/>
    <col min="8974" max="8975" width="9.109375" style="2"/>
    <col min="8976" max="8976" width="10.109375" style="2" bestFit="1" customWidth="1"/>
    <col min="8977" max="9228" width="9.109375" style="2"/>
    <col min="9229" max="9229" width="10.109375" style="2" bestFit="1" customWidth="1"/>
    <col min="9230" max="9231" width="9.109375" style="2"/>
    <col min="9232" max="9232" width="10.109375" style="2" bestFit="1" customWidth="1"/>
    <col min="9233" max="9484" width="9.109375" style="2"/>
    <col min="9485" max="9485" width="10.109375" style="2" bestFit="1" customWidth="1"/>
    <col min="9486" max="9487" width="9.109375" style="2"/>
    <col min="9488" max="9488" width="10.109375" style="2" bestFit="1" customWidth="1"/>
    <col min="9489" max="9740" width="9.109375" style="2"/>
    <col min="9741" max="9741" width="10.109375" style="2" bestFit="1" customWidth="1"/>
    <col min="9742" max="9743" width="9.109375" style="2"/>
    <col min="9744" max="9744" width="10.109375" style="2" bestFit="1" customWidth="1"/>
    <col min="9745" max="9996" width="9.109375" style="2"/>
    <col min="9997" max="9997" width="10.109375" style="2" bestFit="1" customWidth="1"/>
    <col min="9998" max="9999" width="9.109375" style="2"/>
    <col min="10000" max="10000" width="10.109375" style="2" bestFit="1" customWidth="1"/>
    <col min="10001" max="10252" width="9.109375" style="2"/>
    <col min="10253" max="10253" width="10.109375" style="2" bestFit="1" customWidth="1"/>
    <col min="10254" max="10255" width="9.109375" style="2"/>
    <col min="10256" max="10256" width="10.109375" style="2" bestFit="1" customWidth="1"/>
    <col min="10257" max="10508" width="9.109375" style="2"/>
    <col min="10509" max="10509" width="10.109375" style="2" bestFit="1" customWidth="1"/>
    <col min="10510" max="10511" width="9.109375" style="2"/>
    <col min="10512" max="10512" width="10.109375" style="2" bestFit="1" customWidth="1"/>
    <col min="10513" max="10764" width="9.109375" style="2"/>
    <col min="10765" max="10765" width="10.109375" style="2" bestFit="1" customWidth="1"/>
    <col min="10766" max="10767" width="9.109375" style="2"/>
    <col min="10768" max="10768" width="10.109375" style="2" bestFit="1" customWidth="1"/>
    <col min="10769" max="11020" width="9.109375" style="2"/>
    <col min="11021" max="11021" width="10.109375" style="2" bestFit="1" customWidth="1"/>
    <col min="11022" max="11023" width="9.109375" style="2"/>
    <col min="11024" max="11024" width="10.109375" style="2" bestFit="1" customWidth="1"/>
    <col min="11025" max="11276" width="9.109375" style="2"/>
    <col min="11277" max="11277" width="10.109375" style="2" bestFit="1" customWidth="1"/>
    <col min="11278" max="11279" width="9.109375" style="2"/>
    <col min="11280" max="11280" width="10.109375" style="2" bestFit="1" customWidth="1"/>
    <col min="11281" max="11532" width="9.109375" style="2"/>
    <col min="11533" max="11533" width="10.109375" style="2" bestFit="1" customWidth="1"/>
    <col min="11534" max="11535" width="9.109375" style="2"/>
    <col min="11536" max="11536" width="10.109375" style="2" bestFit="1" customWidth="1"/>
    <col min="11537" max="11788" width="9.109375" style="2"/>
    <col min="11789" max="11789" width="10.109375" style="2" bestFit="1" customWidth="1"/>
    <col min="11790" max="11791" width="9.109375" style="2"/>
    <col min="11792" max="11792" width="10.109375" style="2" bestFit="1" customWidth="1"/>
    <col min="11793" max="12044" width="9.109375" style="2"/>
    <col min="12045" max="12045" width="10.109375" style="2" bestFit="1" customWidth="1"/>
    <col min="12046" max="12047" width="9.109375" style="2"/>
    <col min="12048" max="12048" width="10.109375" style="2" bestFit="1" customWidth="1"/>
    <col min="12049" max="12300" width="9.109375" style="2"/>
    <col min="12301" max="12301" width="10.109375" style="2" bestFit="1" customWidth="1"/>
    <col min="12302" max="12303" width="9.109375" style="2"/>
    <col min="12304" max="12304" width="10.109375" style="2" bestFit="1" customWidth="1"/>
    <col min="12305" max="12556" width="9.109375" style="2"/>
    <col min="12557" max="12557" width="10.109375" style="2" bestFit="1" customWidth="1"/>
    <col min="12558" max="12559" width="9.109375" style="2"/>
    <col min="12560" max="12560" width="10.109375" style="2" bestFit="1" customWidth="1"/>
    <col min="12561" max="12812" width="9.109375" style="2"/>
    <col min="12813" max="12813" width="10.109375" style="2" bestFit="1" customWidth="1"/>
    <col min="12814" max="12815" width="9.109375" style="2"/>
    <col min="12816" max="12816" width="10.109375" style="2" bestFit="1" customWidth="1"/>
    <col min="12817" max="13068" width="9.109375" style="2"/>
    <col min="13069" max="13069" width="10.109375" style="2" bestFit="1" customWidth="1"/>
    <col min="13070" max="13071" width="9.109375" style="2"/>
    <col min="13072" max="13072" width="10.109375" style="2" bestFit="1" customWidth="1"/>
    <col min="13073" max="13324" width="9.109375" style="2"/>
    <col min="13325" max="13325" width="10.109375" style="2" bestFit="1" customWidth="1"/>
    <col min="13326" max="13327" width="9.109375" style="2"/>
    <col min="13328" max="13328" width="10.109375" style="2" bestFit="1" customWidth="1"/>
    <col min="13329" max="13580" width="9.109375" style="2"/>
    <col min="13581" max="13581" width="10.109375" style="2" bestFit="1" customWidth="1"/>
    <col min="13582" max="13583" width="9.109375" style="2"/>
    <col min="13584" max="13584" width="10.109375" style="2" bestFit="1" customWidth="1"/>
    <col min="13585" max="13836" width="9.109375" style="2"/>
    <col min="13837" max="13837" width="10.109375" style="2" bestFit="1" customWidth="1"/>
    <col min="13838" max="13839" width="9.109375" style="2"/>
    <col min="13840" max="13840" width="10.109375" style="2" bestFit="1" customWidth="1"/>
    <col min="13841" max="14092" width="9.109375" style="2"/>
    <col min="14093" max="14093" width="10.109375" style="2" bestFit="1" customWidth="1"/>
    <col min="14094" max="14095" width="9.109375" style="2"/>
    <col min="14096" max="14096" width="10.109375" style="2" bestFit="1" customWidth="1"/>
    <col min="14097" max="14348" width="9.109375" style="2"/>
    <col min="14349" max="14349" width="10.109375" style="2" bestFit="1" customWidth="1"/>
    <col min="14350" max="14351" width="9.109375" style="2"/>
    <col min="14352" max="14352" width="10.109375" style="2" bestFit="1" customWidth="1"/>
    <col min="14353" max="14604" width="9.109375" style="2"/>
    <col min="14605" max="14605" width="10.109375" style="2" bestFit="1" customWidth="1"/>
    <col min="14606" max="14607" width="9.109375" style="2"/>
    <col min="14608" max="14608" width="10.109375" style="2" bestFit="1" customWidth="1"/>
    <col min="14609" max="14860" width="9.109375" style="2"/>
    <col min="14861" max="14861" width="10.109375" style="2" bestFit="1" customWidth="1"/>
    <col min="14862" max="14863" width="9.109375" style="2"/>
    <col min="14864" max="14864" width="10.109375" style="2" bestFit="1" customWidth="1"/>
    <col min="14865" max="15116" width="9.109375" style="2"/>
    <col min="15117" max="15117" width="10.109375" style="2" bestFit="1" customWidth="1"/>
    <col min="15118" max="15119" width="9.109375" style="2"/>
    <col min="15120" max="15120" width="10.109375" style="2" bestFit="1" customWidth="1"/>
    <col min="15121" max="15372" width="9.109375" style="2"/>
    <col min="15373" max="15373" width="10.109375" style="2" bestFit="1" customWidth="1"/>
    <col min="15374" max="15375" width="9.109375" style="2"/>
    <col min="15376" max="15376" width="10.109375" style="2" bestFit="1" customWidth="1"/>
    <col min="15377" max="15628" width="9.109375" style="2"/>
    <col min="15629" max="15629" width="10.109375" style="2" bestFit="1" customWidth="1"/>
    <col min="15630" max="15631" width="9.109375" style="2"/>
    <col min="15632" max="15632" width="10.109375" style="2" bestFit="1" customWidth="1"/>
    <col min="15633" max="15884" width="9.109375" style="2"/>
    <col min="15885" max="15885" width="10.109375" style="2" bestFit="1" customWidth="1"/>
    <col min="15886" max="15887" width="9.109375" style="2"/>
    <col min="15888" max="15888" width="10.109375" style="2" bestFit="1" customWidth="1"/>
    <col min="15889" max="16140" width="9.109375" style="2"/>
    <col min="16141" max="16141" width="10.109375" style="2" bestFit="1" customWidth="1"/>
    <col min="16142" max="16143" width="9.109375" style="2"/>
    <col min="16144" max="16144" width="10.109375" style="2" bestFit="1" customWidth="1"/>
    <col min="16145" max="16384" width="9.109375" style="2"/>
  </cols>
  <sheetData>
    <row r="1" spans="1:17" ht="15.6" x14ac:dyDescent="0.3">
      <c r="A1" s="1" t="s">
        <v>0</v>
      </c>
    </row>
    <row r="2" spans="1:17" x14ac:dyDescent="0.3">
      <c r="A2" s="3" t="s">
        <v>50</v>
      </c>
    </row>
    <row r="3" spans="1:17" ht="15" thickBot="1" x14ac:dyDescent="0.35"/>
    <row r="4" spans="1:17" x14ac:dyDescent="0.3">
      <c r="F4" s="4" t="s">
        <v>1</v>
      </c>
      <c r="G4" s="3"/>
      <c r="H4" s="3"/>
      <c r="I4" s="78" t="s">
        <v>2</v>
      </c>
      <c r="J4" s="79"/>
      <c r="K4" s="3"/>
      <c r="L4" s="80" t="s">
        <v>3</v>
      </c>
      <c r="M4" s="81"/>
      <c r="N4" s="5"/>
      <c r="O4" s="78" t="s">
        <v>2</v>
      </c>
      <c r="P4" s="79"/>
      <c r="Q4" s="6"/>
    </row>
    <row r="5" spans="1:17" x14ac:dyDescent="0.3">
      <c r="F5" s="3"/>
      <c r="G5" s="3"/>
      <c r="H5" s="3"/>
      <c r="I5" s="82">
        <v>44286</v>
      </c>
      <c r="J5" s="83"/>
      <c r="K5" s="3"/>
      <c r="L5" s="84">
        <v>44286</v>
      </c>
      <c r="M5" s="85"/>
      <c r="N5" s="5"/>
      <c r="O5" s="82">
        <v>43921</v>
      </c>
      <c r="P5" s="83"/>
      <c r="Q5" s="6"/>
    </row>
    <row r="6" spans="1:17" ht="15" thickBot="1" x14ac:dyDescent="0.35">
      <c r="I6" s="61" t="s">
        <v>4</v>
      </c>
      <c r="J6" s="62" t="s">
        <v>4</v>
      </c>
      <c r="L6" s="9" t="s">
        <v>4</v>
      </c>
      <c r="M6" s="10" t="s">
        <v>4</v>
      </c>
      <c r="O6" s="7" t="s">
        <v>4</v>
      </c>
      <c r="P6" s="8" t="s">
        <v>4</v>
      </c>
      <c r="Q6" s="11"/>
    </row>
    <row r="7" spans="1:17" x14ac:dyDescent="0.3">
      <c r="A7" s="12" t="s">
        <v>5</v>
      </c>
      <c r="I7" s="63"/>
      <c r="J7" s="64"/>
      <c r="L7" s="66"/>
      <c r="M7" s="67"/>
      <c r="O7" s="13"/>
      <c r="P7" s="14"/>
    </row>
    <row r="8" spans="1:17" x14ac:dyDescent="0.3">
      <c r="A8" s="5" t="s">
        <v>6</v>
      </c>
      <c r="I8" s="15"/>
      <c r="J8" s="16">
        <f>'[1]Bank account'!D35</f>
        <v>1000</v>
      </c>
      <c r="K8" s="17"/>
      <c r="L8" s="18"/>
      <c r="M8" s="19">
        <f>'[1]Agreed 2021 Budget'!I7</f>
        <v>1000</v>
      </c>
      <c r="N8" s="17"/>
      <c r="O8" s="15"/>
      <c r="P8" s="16">
        <v>1000</v>
      </c>
    </row>
    <row r="9" spans="1:17" x14ac:dyDescent="0.3">
      <c r="A9" s="5" t="s">
        <v>7</v>
      </c>
      <c r="F9" s="2">
        <v>3</v>
      </c>
      <c r="I9" s="15"/>
      <c r="J9" s="65">
        <v>0</v>
      </c>
      <c r="K9" s="17"/>
      <c r="L9" s="18"/>
      <c r="M9" s="86">
        <v>0</v>
      </c>
      <c r="N9" s="17"/>
      <c r="O9" s="15"/>
      <c r="P9" s="16">
        <v>100</v>
      </c>
    </row>
    <row r="10" spans="1:17" x14ac:dyDescent="0.3">
      <c r="A10" s="5" t="s">
        <v>8</v>
      </c>
      <c r="I10" s="15"/>
      <c r="J10" s="16">
        <f>'[1]SKIPTON acct'!F17+'[1]SKIPTON acct'!F20</f>
        <v>4.3599999999999994</v>
      </c>
      <c r="K10" s="17"/>
      <c r="L10" s="18"/>
      <c r="M10" s="21">
        <f>'[1]Agreed 2021 Budget'!I8</f>
        <v>4</v>
      </c>
      <c r="N10" s="17"/>
      <c r="O10" s="15"/>
      <c r="P10" s="20">
        <f>'[1]SKIPTON acct'!F12</f>
        <v>4.99</v>
      </c>
    </row>
    <row r="11" spans="1:17" x14ac:dyDescent="0.3">
      <c r="A11" s="12" t="s">
        <v>9</v>
      </c>
      <c r="I11" s="15"/>
      <c r="J11" s="68">
        <f>SUM(J8:J10)</f>
        <v>1004.36</v>
      </c>
      <c r="K11" s="17"/>
      <c r="L11" s="18"/>
      <c r="M11" s="19">
        <f>SUM(M8:M10)</f>
        <v>1004</v>
      </c>
      <c r="N11" s="17"/>
      <c r="O11" s="15"/>
      <c r="P11" s="22">
        <f>SUM(P8:P10)</f>
        <v>1104.99</v>
      </c>
    </row>
    <row r="12" spans="1:17" x14ac:dyDescent="0.3">
      <c r="I12" s="15"/>
      <c r="J12" s="16"/>
      <c r="K12" s="17"/>
      <c r="L12" s="18"/>
      <c r="M12" s="19"/>
      <c r="N12" s="17"/>
      <c r="O12" s="15"/>
      <c r="P12" s="16"/>
    </row>
    <row r="13" spans="1:17" x14ac:dyDescent="0.3">
      <c r="A13" s="12" t="s">
        <v>10</v>
      </c>
      <c r="I13" s="15"/>
      <c r="J13" s="16"/>
      <c r="K13" s="17"/>
      <c r="L13" s="18"/>
      <c r="M13" s="19"/>
      <c r="N13" s="17"/>
      <c r="O13" s="15"/>
      <c r="P13" s="16"/>
    </row>
    <row r="14" spans="1:17" x14ac:dyDescent="0.3">
      <c r="A14" s="5" t="s">
        <v>11</v>
      </c>
      <c r="I14" s="15">
        <f>'[1]Bank account'!E37</f>
        <v>196.4</v>
      </c>
      <c r="J14" s="16"/>
      <c r="K14" s="17"/>
      <c r="L14" s="18">
        <f>'[1]Agreed 2021 Budget'!I13</f>
        <v>200</v>
      </c>
      <c r="M14" s="19"/>
      <c r="N14" s="17"/>
      <c r="O14" s="15">
        <f>'[1]Bank account'!E22</f>
        <v>196.4</v>
      </c>
      <c r="P14" s="16"/>
    </row>
    <row r="15" spans="1:17" x14ac:dyDescent="0.3">
      <c r="A15" s="5" t="s">
        <v>12</v>
      </c>
      <c r="I15" s="15">
        <v>45.39</v>
      </c>
      <c r="J15" s="16"/>
      <c r="K15" s="17"/>
      <c r="L15" s="18">
        <f>'[1]Agreed 2021 Budget'!I14</f>
        <v>46</v>
      </c>
      <c r="M15" s="19"/>
      <c r="N15" s="17"/>
      <c r="O15" s="15">
        <f>'[1]Bank account'!E21+'[1]Bank account'!E29</f>
        <v>90.789999999999992</v>
      </c>
      <c r="P15" s="16"/>
    </row>
    <row r="16" spans="1:17" x14ac:dyDescent="0.3">
      <c r="A16" s="5" t="s">
        <v>13</v>
      </c>
      <c r="I16" s="15">
        <v>41.39</v>
      </c>
      <c r="J16" s="16"/>
      <c r="K16" s="17"/>
      <c r="L16" s="18">
        <v>41</v>
      </c>
      <c r="M16" s="19"/>
      <c r="N16" s="17"/>
      <c r="O16" s="15">
        <f>'[1]Bank account'!E20+'[1]Bank account'!E27</f>
        <v>82.18</v>
      </c>
      <c r="P16" s="16"/>
    </row>
    <row r="17" spans="1:21" x14ac:dyDescent="0.3">
      <c r="A17" s="5" t="s">
        <v>14</v>
      </c>
      <c r="F17" s="2">
        <v>4</v>
      </c>
      <c r="I17" s="15">
        <v>50</v>
      </c>
      <c r="J17" s="16"/>
      <c r="K17" s="17"/>
      <c r="L17" s="18">
        <f>'[1]Agreed 2021 Budget'!I16</f>
        <v>99</v>
      </c>
      <c r="M17" s="19"/>
      <c r="N17" s="17"/>
      <c r="O17" s="15">
        <f>'[1]Bank account'!E28</f>
        <v>100</v>
      </c>
      <c r="P17" s="16"/>
    </row>
    <row r="18" spans="1:21" x14ac:dyDescent="0.3">
      <c r="A18" s="5" t="s">
        <v>15</v>
      </c>
      <c r="I18" s="23">
        <v>0</v>
      </c>
      <c r="J18" s="16"/>
      <c r="K18" s="17"/>
      <c r="L18" s="24">
        <v>0</v>
      </c>
      <c r="M18" s="19"/>
      <c r="N18" s="17"/>
      <c r="O18" s="15">
        <f>'[1]Bank account'!E26</f>
        <v>20</v>
      </c>
      <c r="P18" s="16"/>
    </row>
    <row r="19" spans="1:21" x14ac:dyDescent="0.3">
      <c r="A19" s="5" t="s">
        <v>16</v>
      </c>
      <c r="I19" s="15">
        <v>50</v>
      </c>
      <c r="J19" s="16"/>
      <c r="K19" s="17"/>
      <c r="L19" s="18">
        <v>50</v>
      </c>
      <c r="M19" s="19"/>
      <c r="N19" s="17"/>
      <c r="O19" s="15">
        <f>'[1]Bank account'!E30</f>
        <v>50</v>
      </c>
      <c r="P19" s="16"/>
    </row>
    <row r="20" spans="1:21" x14ac:dyDescent="0.3">
      <c r="A20" s="5" t="s">
        <v>17</v>
      </c>
      <c r="I20" s="15">
        <f>'[1]Bank account'!E38</f>
        <v>120</v>
      </c>
      <c r="J20" s="16"/>
      <c r="K20" s="17"/>
      <c r="L20" s="18">
        <v>120</v>
      </c>
      <c r="M20" s="19"/>
      <c r="N20" s="17"/>
      <c r="O20" s="23">
        <v>0</v>
      </c>
      <c r="P20" s="16"/>
    </row>
    <row r="21" spans="1:21" x14ac:dyDescent="0.3">
      <c r="A21" s="5" t="s">
        <v>18</v>
      </c>
      <c r="I21" s="15">
        <f>'[1]Bank account'!E40</f>
        <v>420</v>
      </c>
      <c r="J21" s="16"/>
      <c r="K21" s="17"/>
      <c r="L21" s="18">
        <v>400</v>
      </c>
      <c r="M21" s="19"/>
      <c r="N21" s="17"/>
      <c r="O21" s="23">
        <v>0</v>
      </c>
      <c r="P21" s="16"/>
    </row>
    <row r="22" spans="1:21" x14ac:dyDescent="0.3">
      <c r="A22" s="5" t="s">
        <v>19</v>
      </c>
      <c r="B22" s="5" t="s">
        <v>20</v>
      </c>
      <c r="I22" s="15">
        <v>100</v>
      </c>
      <c r="J22" s="16"/>
      <c r="K22" s="17"/>
      <c r="L22" s="18">
        <v>100</v>
      </c>
      <c r="M22" s="19"/>
      <c r="N22" s="17"/>
      <c r="O22" s="15">
        <f>'[1]Bank account'!E25</f>
        <v>100</v>
      </c>
      <c r="P22" s="16"/>
    </row>
    <row r="23" spans="1:21" x14ac:dyDescent="0.3">
      <c r="B23" s="5" t="s">
        <v>21</v>
      </c>
      <c r="F23" s="2">
        <v>2</v>
      </c>
      <c r="I23" s="15">
        <v>500</v>
      </c>
      <c r="J23" s="16"/>
      <c r="K23" s="17"/>
      <c r="L23" s="18">
        <v>500</v>
      </c>
      <c r="M23" s="19"/>
      <c r="N23" s="17"/>
      <c r="O23" s="23">
        <v>0</v>
      </c>
      <c r="P23" s="16"/>
    </row>
    <row r="24" spans="1:21" x14ac:dyDescent="0.3">
      <c r="B24" s="25" t="s">
        <v>22</v>
      </c>
      <c r="I24" s="26">
        <v>0</v>
      </c>
      <c r="J24" s="16"/>
      <c r="K24" s="17"/>
      <c r="L24" s="27">
        <v>0</v>
      </c>
      <c r="M24" s="19"/>
      <c r="N24" s="17"/>
      <c r="O24" s="28">
        <f>'[1]Bank account'!E24</f>
        <v>100</v>
      </c>
      <c r="P24" s="29"/>
    </row>
    <row r="25" spans="1:21" x14ac:dyDescent="0.3">
      <c r="A25" s="12" t="s">
        <v>23</v>
      </c>
      <c r="I25" s="15"/>
      <c r="J25" s="16">
        <f>SUM(I14:I24)</f>
        <v>1523.18</v>
      </c>
      <c r="K25" s="17"/>
      <c r="L25" s="18"/>
      <c r="M25" s="21">
        <f>SUM(L14:L24)</f>
        <v>1556</v>
      </c>
      <c r="N25" s="17"/>
      <c r="O25" s="15"/>
      <c r="P25" s="30">
        <f>SUM(O14:O24)</f>
        <v>739.37</v>
      </c>
      <c r="U25" s="31"/>
    </row>
    <row r="26" spans="1:21" ht="21.75" customHeight="1" thickBot="1" x14ac:dyDescent="0.35">
      <c r="A26" s="12" t="s">
        <v>24</v>
      </c>
      <c r="I26" s="15"/>
      <c r="J26" s="32">
        <f>J11-J25</f>
        <v>-518.82000000000005</v>
      </c>
      <c r="K26" s="17"/>
      <c r="L26" s="18"/>
      <c r="M26" s="33">
        <f>M11-M25</f>
        <v>-552</v>
      </c>
      <c r="N26" s="17"/>
      <c r="O26" s="34"/>
      <c r="P26" s="32">
        <f>P11-P25</f>
        <v>365.62</v>
      </c>
      <c r="Q26" s="35"/>
    </row>
    <row r="27" spans="1:21" ht="15" thickBot="1" x14ac:dyDescent="0.35">
      <c r="I27" s="36"/>
      <c r="J27" s="37"/>
      <c r="K27" s="17"/>
      <c r="L27" s="38"/>
      <c r="M27" s="39"/>
      <c r="N27" s="17"/>
      <c r="O27" s="36"/>
      <c r="P27" s="37"/>
    </row>
    <row r="28" spans="1:21" x14ac:dyDescent="0.3">
      <c r="I28" s="17"/>
      <c r="J28" s="17"/>
      <c r="K28" s="17"/>
      <c r="L28" s="17"/>
      <c r="M28" s="17"/>
      <c r="N28" s="17"/>
      <c r="O28" s="17"/>
      <c r="P28" s="17"/>
    </row>
    <row r="29" spans="1:21" x14ac:dyDescent="0.3">
      <c r="I29" s="17"/>
      <c r="J29" s="17"/>
      <c r="K29" s="17"/>
      <c r="L29" s="17"/>
      <c r="M29" s="17"/>
      <c r="N29" s="17"/>
      <c r="O29" s="17"/>
      <c r="P29" s="17"/>
    </row>
    <row r="30" spans="1:21" ht="15" thickBot="1" x14ac:dyDescent="0.35">
      <c r="A30" s="3" t="s">
        <v>25</v>
      </c>
      <c r="I30" s="17"/>
      <c r="J30" s="17"/>
      <c r="K30" s="17"/>
      <c r="L30" s="17"/>
      <c r="M30" s="17"/>
      <c r="N30" s="17"/>
      <c r="O30" s="17"/>
      <c r="P30" s="17"/>
    </row>
    <row r="31" spans="1:21" x14ac:dyDescent="0.3">
      <c r="A31" s="2">
        <v>1</v>
      </c>
      <c r="B31" s="2" t="s">
        <v>26</v>
      </c>
      <c r="G31" s="40"/>
      <c r="H31" s="40"/>
      <c r="I31" s="41"/>
      <c r="J31" s="41"/>
      <c r="K31" s="41"/>
      <c r="L31" s="41"/>
      <c r="M31" s="42" t="s">
        <v>27</v>
      </c>
      <c r="N31" s="43"/>
      <c r="O31" s="43" t="s">
        <v>28</v>
      </c>
      <c r="P31" s="44" t="s">
        <v>29</v>
      </c>
    </row>
    <row r="32" spans="1:21" x14ac:dyDescent="0.3">
      <c r="G32" s="40"/>
      <c r="H32" s="40"/>
      <c r="I32" s="41"/>
      <c r="J32" s="41"/>
      <c r="K32" s="41"/>
      <c r="L32" s="41"/>
      <c r="M32" s="45" t="s">
        <v>30</v>
      </c>
      <c r="N32" s="41"/>
      <c r="O32" s="41" t="s">
        <v>31</v>
      </c>
      <c r="P32" s="46" t="s">
        <v>32</v>
      </c>
    </row>
    <row r="33" spans="1:16" ht="15" thickBot="1" x14ac:dyDescent="0.35">
      <c r="G33" s="40"/>
      <c r="H33" s="40"/>
      <c r="I33" s="41"/>
      <c r="J33" s="41"/>
      <c r="K33" s="41"/>
      <c r="L33" s="41"/>
      <c r="M33" s="47" t="s">
        <v>33</v>
      </c>
      <c r="N33" s="48"/>
      <c r="O33" s="48" t="s">
        <v>62</v>
      </c>
      <c r="P33" s="49"/>
    </row>
    <row r="34" spans="1:16" x14ac:dyDescent="0.3">
      <c r="G34" s="11"/>
      <c r="H34" s="11"/>
      <c r="I34" s="50"/>
      <c r="J34" s="50"/>
      <c r="K34" s="50"/>
      <c r="L34" s="50"/>
      <c r="M34" s="50" t="s">
        <v>4</v>
      </c>
      <c r="N34" s="50"/>
      <c r="O34" s="50" t="s">
        <v>4</v>
      </c>
      <c r="P34" s="50" t="s">
        <v>4</v>
      </c>
    </row>
    <row r="35" spans="1:16" x14ac:dyDescent="0.3">
      <c r="B35" s="2" t="s">
        <v>34</v>
      </c>
      <c r="G35" s="51"/>
      <c r="H35" s="51"/>
      <c r="I35" s="17"/>
      <c r="J35" s="17"/>
      <c r="K35" s="17"/>
      <c r="L35" s="17"/>
      <c r="M35" s="17">
        <f>'[1]Bank account'!F32</f>
        <v>854.0100000000001</v>
      </c>
      <c r="N35" s="17"/>
      <c r="O35" s="17">
        <v>827.16</v>
      </c>
      <c r="P35" s="52">
        <f>SUM(G35:O35)</f>
        <v>1681.17</v>
      </c>
    </row>
    <row r="36" spans="1:16" x14ac:dyDescent="0.3">
      <c r="B36" s="2" t="s">
        <v>35</v>
      </c>
      <c r="G36" s="51"/>
      <c r="H36" s="51"/>
      <c r="I36" s="17"/>
      <c r="J36" s="17"/>
      <c r="K36" s="17"/>
      <c r="L36" s="17"/>
      <c r="M36" s="17">
        <f>-O36</f>
        <v>831.52</v>
      </c>
      <c r="N36" s="17"/>
      <c r="O36" s="17">
        <f>-O35-O37</f>
        <v>-831.52</v>
      </c>
      <c r="P36" s="52">
        <f t="shared" ref="P36:P38" si="0">SUM(G36:O36)</f>
        <v>0</v>
      </c>
    </row>
    <row r="37" spans="1:16" x14ac:dyDescent="0.3">
      <c r="B37" s="2" t="s">
        <v>36</v>
      </c>
      <c r="G37" s="51"/>
      <c r="H37" s="51"/>
      <c r="I37" s="17"/>
      <c r="J37" s="17"/>
      <c r="K37" s="17"/>
      <c r="L37" s="17"/>
      <c r="M37" s="53">
        <f>J26-J10</f>
        <v>-523.18000000000006</v>
      </c>
      <c r="N37" s="17"/>
      <c r="O37" s="17">
        <f>J10</f>
        <v>4.3599999999999994</v>
      </c>
      <c r="P37" s="52">
        <f t="shared" si="0"/>
        <v>-518.82000000000005</v>
      </c>
    </row>
    <row r="38" spans="1:16" ht="15" thickBot="1" x14ac:dyDescent="0.35">
      <c r="B38" s="2" t="s">
        <v>73</v>
      </c>
      <c r="G38" s="51"/>
      <c r="H38" s="51"/>
      <c r="I38" s="17"/>
      <c r="J38" s="17"/>
      <c r="K38" s="17"/>
      <c r="L38" s="17"/>
      <c r="M38" s="54">
        <f>SUM(M35:M37)</f>
        <v>1162.3500000000001</v>
      </c>
      <c r="N38" s="17"/>
      <c r="O38" s="55">
        <v>0</v>
      </c>
      <c r="P38" s="56">
        <f t="shared" si="0"/>
        <v>1162.3500000000001</v>
      </c>
    </row>
    <row r="39" spans="1:16" ht="15" thickTop="1" x14ac:dyDescent="0.3">
      <c r="I39" s="17"/>
      <c r="J39" s="17"/>
      <c r="K39" s="17"/>
      <c r="L39" s="17"/>
      <c r="M39" s="17"/>
      <c r="N39" s="17"/>
      <c r="O39" s="17"/>
      <c r="P39" s="17"/>
    </row>
    <row r="40" spans="1:16" x14ac:dyDescent="0.3">
      <c r="B40" s="2" t="s">
        <v>63</v>
      </c>
    </row>
    <row r="41" spans="1:16" x14ac:dyDescent="0.3">
      <c r="B41" s="2" t="s">
        <v>61</v>
      </c>
    </row>
    <row r="43" spans="1:16" x14ac:dyDescent="0.3">
      <c r="A43" s="2">
        <v>2</v>
      </c>
      <c r="B43" s="2" t="s">
        <v>48</v>
      </c>
    </row>
    <row r="44" spans="1:16" x14ac:dyDescent="0.3">
      <c r="B44" s="2" t="s">
        <v>37</v>
      </c>
    </row>
    <row r="45" spans="1:16" x14ac:dyDescent="0.3">
      <c r="B45" s="2" t="s">
        <v>38</v>
      </c>
    </row>
    <row r="46" spans="1:16" ht="8.25" customHeight="1" x14ac:dyDescent="0.3"/>
    <row r="47" spans="1:16" x14ac:dyDescent="0.3">
      <c r="A47" s="2">
        <v>3</v>
      </c>
      <c r="B47" s="2" t="s">
        <v>39</v>
      </c>
    </row>
    <row r="48" spans="1:16" x14ac:dyDescent="0.3">
      <c r="B48" s="2" t="s">
        <v>40</v>
      </c>
    </row>
    <row r="50" spans="1:13" x14ac:dyDescent="0.3">
      <c r="A50" s="2">
        <v>4</v>
      </c>
      <c r="B50" s="2" t="s">
        <v>51</v>
      </c>
    </row>
    <row r="51" spans="1:13" x14ac:dyDescent="0.3">
      <c r="A51" s="3"/>
      <c r="B51" s="2" t="s">
        <v>52</v>
      </c>
    </row>
    <row r="53" spans="1:13" x14ac:dyDescent="0.3">
      <c r="A53" s="58"/>
      <c r="B53" s="57" t="s">
        <v>64</v>
      </c>
      <c r="F53" s="73" t="s">
        <v>66</v>
      </c>
      <c r="G53" s="5"/>
      <c r="H53" s="5"/>
      <c r="I53" s="5"/>
      <c r="J53" s="5"/>
      <c r="K53" s="5"/>
      <c r="L53" s="5"/>
      <c r="M53" s="5"/>
    </row>
    <row r="54" spans="1:13" x14ac:dyDescent="0.3">
      <c r="A54" s="58"/>
    </row>
    <row r="55" spans="1:13" x14ac:dyDescent="0.3">
      <c r="B55" s="2" t="s">
        <v>67</v>
      </c>
    </row>
    <row r="58" spans="1:13" x14ac:dyDescent="0.3">
      <c r="B58" s="72" t="s">
        <v>65</v>
      </c>
      <c r="F58" s="72" t="s">
        <v>66</v>
      </c>
    </row>
    <row r="60" spans="1:13" x14ac:dyDescent="0.3">
      <c r="B60" s="2" t="s">
        <v>68</v>
      </c>
    </row>
  </sheetData>
  <mergeCells count="6">
    <mergeCell ref="I4:J4"/>
    <mergeCell ref="L4:M4"/>
    <mergeCell ref="O4:P4"/>
    <mergeCell ref="I5:J5"/>
    <mergeCell ref="L5:M5"/>
    <mergeCell ref="O5:P5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75C24-40DC-40B6-A634-0F2B3D0EE10E}">
  <sheetPr>
    <pageSetUpPr fitToPage="1"/>
  </sheetPr>
  <dimension ref="A1:O35"/>
  <sheetViews>
    <sheetView zoomScale="115" zoomScaleNormal="115" workbookViewId="0">
      <selection activeCell="D3" sqref="D3"/>
    </sheetView>
  </sheetViews>
  <sheetFormatPr defaultColWidth="9.109375" defaultRowHeight="14.4" x14ac:dyDescent="0.3"/>
  <cols>
    <col min="1" max="1" width="9.109375" style="69"/>
    <col min="2" max="2" width="14.5546875" style="69" customWidth="1"/>
    <col min="3" max="3" width="9.109375" style="69"/>
    <col min="4" max="4" width="8.5546875" style="69" customWidth="1"/>
    <col min="5" max="5" width="12.44140625" style="69" customWidth="1"/>
    <col min="6" max="6" width="10.6640625" style="69" customWidth="1"/>
    <col min="7" max="7" width="12.33203125" style="69" customWidth="1"/>
    <col min="8" max="8" width="1.5546875" style="69" hidden="1" customWidth="1"/>
    <col min="9" max="9" width="1.44140625" style="69" customWidth="1"/>
    <col min="10" max="10" width="9.109375" style="69"/>
    <col min="11" max="11" width="10.88671875" style="69" customWidth="1"/>
    <col min="12" max="12" width="2" style="69" customWidth="1"/>
    <col min="13" max="13" width="11.109375" style="69" customWidth="1"/>
    <col min="14" max="16384" width="9.109375" style="69"/>
  </cols>
  <sheetData>
    <row r="1" spans="1:15" ht="15.6" x14ac:dyDescent="0.3">
      <c r="A1" s="1" t="s">
        <v>0</v>
      </c>
    </row>
    <row r="2" spans="1:15" x14ac:dyDescent="0.3">
      <c r="A2" s="3" t="s">
        <v>50</v>
      </c>
    </row>
    <row r="3" spans="1:15" ht="15" thickBot="1" x14ac:dyDescent="0.35">
      <c r="A3" s="70" t="s">
        <v>69</v>
      </c>
    </row>
    <row r="4" spans="1:15" x14ac:dyDescent="0.3">
      <c r="A4" s="2"/>
      <c r="B4" s="2"/>
      <c r="C4" s="2"/>
      <c r="D4" s="2"/>
      <c r="E4" s="4"/>
      <c r="F4" s="78" t="s">
        <v>2</v>
      </c>
      <c r="G4" s="79"/>
      <c r="H4" s="3"/>
      <c r="I4" s="5"/>
      <c r="J4" s="78" t="s">
        <v>2</v>
      </c>
      <c r="K4" s="79"/>
      <c r="M4" s="74" t="s">
        <v>49</v>
      </c>
      <c r="N4" s="70" t="s">
        <v>71</v>
      </c>
    </row>
    <row r="5" spans="1:15" x14ac:dyDescent="0.3">
      <c r="A5" s="2"/>
      <c r="B5" s="2"/>
      <c r="C5" s="2"/>
      <c r="D5" s="2"/>
      <c r="E5" s="3"/>
      <c r="F5" s="82">
        <v>44286</v>
      </c>
      <c r="G5" s="83"/>
      <c r="H5" s="3"/>
      <c r="I5" s="5"/>
      <c r="J5" s="82">
        <v>43921</v>
      </c>
      <c r="K5" s="83"/>
      <c r="M5" s="75"/>
    </row>
    <row r="6" spans="1:15" ht="15" thickBot="1" x14ac:dyDescent="0.35">
      <c r="A6" s="2"/>
      <c r="B6" s="2"/>
      <c r="C6" s="2"/>
      <c r="D6" s="2"/>
      <c r="E6" s="2"/>
      <c r="F6" s="61" t="s">
        <v>4</v>
      </c>
      <c r="G6" s="62" t="s">
        <v>4</v>
      </c>
      <c r="H6" s="2"/>
      <c r="I6" s="2"/>
      <c r="J6" s="7" t="s">
        <v>4</v>
      </c>
      <c r="K6" s="8" t="s">
        <v>4</v>
      </c>
      <c r="M6" s="77"/>
      <c r="O6" s="70"/>
    </row>
    <row r="7" spans="1:15" x14ac:dyDescent="0.3">
      <c r="A7" s="12" t="s">
        <v>5</v>
      </c>
      <c r="B7" s="2"/>
      <c r="C7" s="2"/>
      <c r="D7" s="2"/>
      <c r="E7" s="2"/>
      <c r="F7" s="63"/>
      <c r="G7" s="64"/>
      <c r="H7" s="2"/>
      <c r="I7" s="2"/>
      <c r="J7" s="13"/>
      <c r="K7" s="14"/>
      <c r="M7" s="75"/>
    </row>
    <row r="8" spans="1:15" x14ac:dyDescent="0.3">
      <c r="A8" s="5" t="s">
        <v>6</v>
      </c>
      <c r="B8" s="2"/>
      <c r="C8" s="2"/>
      <c r="D8" s="2"/>
      <c r="E8" s="2"/>
      <c r="F8" s="15"/>
      <c r="G8" s="16">
        <f>'[1]Bank account'!D35</f>
        <v>1000</v>
      </c>
      <c r="H8" s="17"/>
      <c r="I8" s="17"/>
      <c r="J8" s="15"/>
      <c r="K8" s="16">
        <v>1000</v>
      </c>
      <c r="M8" s="76">
        <f>G8-K8</f>
        <v>0</v>
      </c>
    </row>
    <row r="9" spans="1:15" x14ac:dyDescent="0.3">
      <c r="A9" s="5" t="s">
        <v>7</v>
      </c>
      <c r="B9" s="2"/>
      <c r="C9" s="2"/>
      <c r="D9" s="2"/>
      <c r="E9" s="2"/>
      <c r="F9" s="15"/>
      <c r="G9" s="65">
        <v>0</v>
      </c>
      <c r="H9" s="17"/>
      <c r="I9" s="17"/>
      <c r="J9" s="15"/>
      <c r="K9" s="16">
        <v>100</v>
      </c>
      <c r="M9" s="76">
        <f t="shared" ref="M9:M10" si="0">G9-K9</f>
        <v>-100</v>
      </c>
      <c r="N9" s="69" t="s">
        <v>53</v>
      </c>
    </row>
    <row r="10" spans="1:15" x14ac:dyDescent="0.3">
      <c r="A10" s="5" t="s">
        <v>8</v>
      </c>
      <c r="B10" s="2"/>
      <c r="C10" s="2"/>
      <c r="D10" s="2"/>
      <c r="E10" s="2"/>
      <c r="F10" s="15"/>
      <c r="G10" s="16">
        <f>'[1]SKIPTON acct'!F17+'[1]SKIPTON acct'!F20</f>
        <v>4.3599999999999994</v>
      </c>
      <c r="H10" s="17"/>
      <c r="I10" s="17"/>
      <c r="J10" s="15"/>
      <c r="K10" s="20">
        <f>'[1]SKIPTON acct'!F12</f>
        <v>4.99</v>
      </c>
      <c r="M10" s="76">
        <f t="shared" si="0"/>
        <v>-0.63000000000000078</v>
      </c>
    </row>
    <row r="11" spans="1:15" x14ac:dyDescent="0.3">
      <c r="A11" s="12" t="s">
        <v>9</v>
      </c>
      <c r="B11" s="2"/>
      <c r="C11" s="2"/>
      <c r="D11" s="2"/>
      <c r="E11" s="2"/>
      <c r="F11" s="15"/>
      <c r="G11" s="68">
        <f>SUM(G8:G10)</f>
        <v>1004.36</v>
      </c>
      <c r="H11" s="17"/>
      <c r="I11" s="17"/>
      <c r="J11" s="15"/>
      <c r="K11" s="22">
        <f>SUM(K8:K10)</f>
        <v>1104.99</v>
      </c>
      <c r="M11" s="75"/>
    </row>
    <row r="12" spans="1:15" x14ac:dyDescent="0.3">
      <c r="A12" s="2"/>
      <c r="B12" s="2"/>
      <c r="C12" s="2"/>
      <c r="D12" s="2"/>
      <c r="E12" s="2"/>
      <c r="F12" s="15"/>
      <c r="G12" s="16"/>
      <c r="H12" s="17"/>
      <c r="I12" s="17"/>
      <c r="J12" s="15"/>
      <c r="K12" s="16"/>
      <c r="M12" s="75"/>
    </row>
    <row r="13" spans="1:15" x14ac:dyDescent="0.3">
      <c r="A13" s="12" t="s">
        <v>10</v>
      </c>
      <c r="B13" s="2"/>
      <c r="C13" s="2"/>
      <c r="D13" s="2"/>
      <c r="E13" s="2"/>
      <c r="F13" s="15"/>
      <c r="G13" s="16"/>
      <c r="H13" s="17"/>
      <c r="I13" s="17"/>
      <c r="J13" s="15"/>
      <c r="K13" s="16"/>
      <c r="M13" s="75"/>
    </row>
    <row r="14" spans="1:15" x14ac:dyDescent="0.3">
      <c r="A14" s="5" t="s">
        <v>11</v>
      </c>
      <c r="B14" s="2"/>
      <c r="C14" s="2"/>
      <c r="D14" s="2"/>
      <c r="E14" s="2"/>
      <c r="F14" s="15">
        <f>'[1]Bank account'!E37</f>
        <v>196.4</v>
      </c>
      <c r="G14" s="16"/>
      <c r="H14" s="17"/>
      <c r="I14" s="17"/>
      <c r="J14" s="15">
        <f>'[1]Bank account'!E22</f>
        <v>196.4</v>
      </c>
      <c r="K14" s="16"/>
      <c r="M14" s="76">
        <f>F14-J14</f>
        <v>0</v>
      </c>
    </row>
    <row r="15" spans="1:15" x14ac:dyDescent="0.3">
      <c r="A15" s="5" t="s">
        <v>12</v>
      </c>
      <c r="B15" s="2"/>
      <c r="C15" s="2"/>
      <c r="D15" s="2"/>
      <c r="E15" s="2"/>
      <c r="F15" s="15">
        <v>45.39</v>
      </c>
      <c r="G15" s="16"/>
      <c r="H15" s="17"/>
      <c r="I15" s="17"/>
      <c r="J15" s="15">
        <f>'[1]Bank account'!E21+'[1]Bank account'!E29</f>
        <v>90.789999999999992</v>
      </c>
      <c r="K15" s="16"/>
      <c r="M15" s="76">
        <f t="shared" ref="M15:M24" si="1">F15-J15</f>
        <v>-45.399999999999991</v>
      </c>
      <c r="N15" s="69" t="s">
        <v>54</v>
      </c>
    </row>
    <row r="16" spans="1:15" x14ac:dyDescent="0.3">
      <c r="A16" s="5" t="s">
        <v>13</v>
      </c>
      <c r="B16" s="2"/>
      <c r="C16" s="2"/>
      <c r="D16" s="2"/>
      <c r="E16" s="2"/>
      <c r="F16" s="15">
        <v>41.39</v>
      </c>
      <c r="G16" s="16"/>
      <c r="H16" s="17"/>
      <c r="I16" s="17"/>
      <c r="J16" s="15">
        <f>'[1]Bank account'!E20+'[1]Bank account'!E27</f>
        <v>82.18</v>
      </c>
      <c r="K16" s="16"/>
      <c r="M16" s="76">
        <f t="shared" si="1"/>
        <v>-40.790000000000006</v>
      </c>
      <c r="N16" s="69" t="s">
        <v>54</v>
      </c>
    </row>
    <row r="17" spans="1:14" x14ac:dyDescent="0.3">
      <c r="A17" s="5" t="s">
        <v>14</v>
      </c>
      <c r="B17" s="2"/>
      <c r="C17" s="2"/>
      <c r="D17" s="2"/>
      <c r="E17" s="2"/>
      <c r="F17" s="15">
        <v>50</v>
      </c>
      <c r="G17" s="16"/>
      <c r="H17" s="17"/>
      <c r="I17" s="17"/>
      <c r="J17" s="15">
        <f>'[1]Bank account'!E28</f>
        <v>100</v>
      </c>
      <c r="K17" s="16"/>
      <c r="M17" s="76">
        <f t="shared" si="1"/>
        <v>-50</v>
      </c>
      <c r="N17" s="69" t="s">
        <v>55</v>
      </c>
    </row>
    <row r="18" spans="1:14" x14ac:dyDescent="0.3">
      <c r="A18" s="5" t="s">
        <v>15</v>
      </c>
      <c r="B18" s="2"/>
      <c r="C18" s="2"/>
      <c r="D18" s="2"/>
      <c r="E18" s="2"/>
      <c r="F18" s="23">
        <v>0</v>
      </c>
      <c r="G18" s="16"/>
      <c r="H18" s="17"/>
      <c r="I18" s="17"/>
      <c r="J18" s="15">
        <f>'[1]Bank account'!E26</f>
        <v>20</v>
      </c>
      <c r="K18" s="16"/>
      <c r="M18" s="76">
        <f t="shared" si="1"/>
        <v>-20</v>
      </c>
      <c r="N18" s="71" t="s">
        <v>72</v>
      </c>
    </row>
    <row r="19" spans="1:14" x14ac:dyDescent="0.3">
      <c r="A19" s="5" t="s">
        <v>16</v>
      </c>
      <c r="B19" s="2"/>
      <c r="C19" s="2"/>
      <c r="D19" s="2"/>
      <c r="E19" s="2"/>
      <c r="F19" s="15">
        <v>50</v>
      </c>
      <c r="G19" s="16"/>
      <c r="H19" s="17"/>
      <c r="I19" s="17"/>
      <c r="J19" s="15">
        <f>'[1]Bank account'!E30</f>
        <v>50</v>
      </c>
      <c r="K19" s="16"/>
      <c r="M19" s="76">
        <f t="shared" si="1"/>
        <v>0</v>
      </c>
    </row>
    <row r="20" spans="1:14" x14ac:dyDescent="0.3">
      <c r="A20" s="5" t="s">
        <v>17</v>
      </c>
      <c r="B20" s="2"/>
      <c r="C20" s="2"/>
      <c r="D20" s="2"/>
      <c r="E20" s="2"/>
      <c r="F20" s="15">
        <f>'[1]Bank account'!E38</f>
        <v>120</v>
      </c>
      <c r="G20" s="16"/>
      <c r="H20" s="17"/>
      <c r="I20" s="17"/>
      <c r="J20" s="23">
        <v>0</v>
      </c>
      <c r="K20" s="16"/>
      <c r="M20" s="76">
        <f t="shared" si="1"/>
        <v>120</v>
      </c>
      <c r="N20" s="71" t="s">
        <v>56</v>
      </c>
    </row>
    <row r="21" spans="1:14" x14ac:dyDescent="0.3">
      <c r="A21" s="5" t="s">
        <v>18</v>
      </c>
      <c r="B21" s="2"/>
      <c r="C21" s="2"/>
      <c r="D21" s="2"/>
      <c r="E21" s="2"/>
      <c r="F21" s="15">
        <f>'[1]Bank account'!E40</f>
        <v>420</v>
      </c>
      <c r="G21" s="16"/>
      <c r="H21" s="17"/>
      <c r="I21" s="17"/>
      <c r="J21" s="23">
        <v>0</v>
      </c>
      <c r="K21" s="16"/>
      <c r="M21" s="76">
        <f t="shared" si="1"/>
        <v>420</v>
      </c>
      <c r="N21" s="71" t="s">
        <v>57</v>
      </c>
    </row>
    <row r="22" spans="1:14" x14ac:dyDescent="0.3">
      <c r="A22" s="5" t="s">
        <v>19</v>
      </c>
      <c r="B22" s="5" t="s">
        <v>20</v>
      </c>
      <c r="C22" s="2"/>
      <c r="D22" s="2"/>
      <c r="E22" s="2"/>
      <c r="F22" s="15">
        <v>100</v>
      </c>
      <c r="G22" s="16"/>
      <c r="H22" s="17"/>
      <c r="I22" s="17"/>
      <c r="J22" s="15">
        <f>'[1]Bank account'!E25</f>
        <v>100</v>
      </c>
      <c r="K22" s="16"/>
      <c r="M22" s="76">
        <f t="shared" si="1"/>
        <v>0</v>
      </c>
    </row>
    <row r="23" spans="1:14" x14ac:dyDescent="0.3">
      <c r="A23" s="2"/>
      <c r="B23" s="5" t="s">
        <v>21</v>
      </c>
      <c r="C23" s="2"/>
      <c r="D23" s="2"/>
      <c r="E23" s="2"/>
      <c r="F23" s="15">
        <v>500</v>
      </c>
      <c r="G23" s="16"/>
      <c r="H23" s="17"/>
      <c r="I23" s="17"/>
      <c r="J23" s="23">
        <v>0</v>
      </c>
      <c r="K23" s="16"/>
      <c r="M23" s="76">
        <f t="shared" si="1"/>
        <v>500</v>
      </c>
      <c r="N23" s="71" t="s">
        <v>58</v>
      </c>
    </row>
    <row r="24" spans="1:14" x14ac:dyDescent="0.3">
      <c r="A24" s="2"/>
      <c r="B24" s="25" t="s">
        <v>22</v>
      </c>
      <c r="C24" s="2"/>
      <c r="D24" s="2"/>
      <c r="E24" s="2"/>
      <c r="F24" s="26">
        <v>0</v>
      </c>
      <c r="G24" s="16"/>
      <c r="H24" s="17"/>
      <c r="I24" s="17"/>
      <c r="J24" s="28">
        <f>'[1]Bank account'!E24</f>
        <v>100</v>
      </c>
      <c r="K24" s="29"/>
      <c r="M24" s="76">
        <f t="shared" si="1"/>
        <v>-100</v>
      </c>
      <c r="N24" s="71" t="s">
        <v>59</v>
      </c>
    </row>
    <row r="25" spans="1:14" x14ac:dyDescent="0.3">
      <c r="A25" s="12" t="s">
        <v>23</v>
      </c>
      <c r="B25" s="2"/>
      <c r="C25" s="2"/>
      <c r="D25" s="2"/>
      <c r="E25" s="2"/>
      <c r="F25" s="15"/>
      <c r="G25" s="16">
        <f>SUM(F14:F24)</f>
        <v>1523.18</v>
      </c>
      <c r="H25" s="17"/>
      <c r="I25" s="17"/>
      <c r="J25" s="15"/>
      <c r="K25" s="30">
        <f>SUM(J14:J24)</f>
        <v>739.37</v>
      </c>
      <c r="M25" s="75"/>
    </row>
    <row r="26" spans="1:14" ht="15" thickBot="1" x14ac:dyDescent="0.35">
      <c r="A26" s="12" t="s">
        <v>24</v>
      </c>
      <c r="B26" s="2"/>
      <c r="C26" s="2"/>
      <c r="D26" s="2"/>
      <c r="E26" s="2"/>
      <c r="F26" s="15"/>
      <c r="G26" s="32">
        <f>G11-G25</f>
        <v>-518.82000000000005</v>
      </c>
      <c r="H26" s="17"/>
      <c r="I26" s="17"/>
      <c r="J26" s="34"/>
      <c r="K26" s="32">
        <f>K11-K25</f>
        <v>365.62</v>
      </c>
      <c r="M26" s="75"/>
    </row>
    <row r="27" spans="1:14" ht="15" thickBot="1" x14ac:dyDescent="0.35">
      <c r="A27" s="2"/>
      <c r="B27" s="2"/>
      <c r="C27" s="2"/>
      <c r="D27" s="2"/>
      <c r="E27" s="2"/>
      <c r="F27" s="36"/>
      <c r="G27" s="37"/>
      <c r="H27" s="17"/>
      <c r="I27" s="17"/>
      <c r="J27" s="36"/>
      <c r="K27" s="37"/>
      <c r="M27" s="77"/>
    </row>
    <row r="28" spans="1:14" x14ac:dyDescent="0.3">
      <c r="A28" s="2"/>
      <c r="B28" s="2"/>
      <c r="C28" s="2"/>
      <c r="D28" s="2"/>
      <c r="E28" s="2"/>
      <c r="F28" s="17"/>
      <c r="G28" s="17"/>
      <c r="H28" s="17"/>
      <c r="I28" s="17"/>
      <c r="J28" s="17"/>
      <c r="K28" s="17"/>
    </row>
    <row r="29" spans="1:14" x14ac:dyDescent="0.3">
      <c r="A29" s="59"/>
      <c r="B29"/>
      <c r="C29"/>
      <c r="D29"/>
      <c r="E29"/>
      <c r="F29"/>
      <c r="G29"/>
      <c r="H29" s="17"/>
      <c r="I29" s="17"/>
      <c r="J29" s="17"/>
      <c r="K29" s="17"/>
    </row>
    <row r="30" spans="1:14" x14ac:dyDescent="0.3">
      <c r="A30" s="59" t="s">
        <v>47</v>
      </c>
      <c r="B30"/>
      <c r="C30"/>
      <c r="D30"/>
      <c r="E30"/>
      <c r="F30"/>
      <c r="G30"/>
    </row>
    <row r="31" spans="1:14" x14ac:dyDescent="0.3">
      <c r="A31" t="s">
        <v>60</v>
      </c>
      <c r="B31"/>
      <c r="C31"/>
      <c r="D31"/>
      <c r="E31"/>
      <c r="F31"/>
      <c r="G31"/>
    </row>
    <row r="32" spans="1:14" x14ac:dyDescent="0.3">
      <c r="A32" s="2" t="s">
        <v>41</v>
      </c>
      <c r="B32" s="2"/>
      <c r="C32" s="2"/>
      <c r="D32" s="2"/>
      <c r="E32" s="2"/>
      <c r="F32" s="2"/>
      <c r="G32" s="2">
        <v>1207.74</v>
      </c>
    </row>
    <row r="33" spans="1:7" x14ac:dyDescent="0.3">
      <c r="A33" s="2" t="s">
        <v>70</v>
      </c>
      <c r="C33" s="2">
        <v>334</v>
      </c>
      <c r="D33" s="2" t="s">
        <v>43</v>
      </c>
      <c r="E33" s="2">
        <v>45.39</v>
      </c>
      <c r="F33" s="2"/>
      <c r="G33" s="2"/>
    </row>
    <row r="34" spans="1:7" x14ac:dyDescent="0.3">
      <c r="A34" s="2" t="s">
        <v>44</v>
      </c>
      <c r="B34" s="2"/>
      <c r="C34" s="2"/>
      <c r="D34" s="2"/>
      <c r="E34" s="2"/>
      <c r="F34" s="2"/>
      <c r="G34" s="60">
        <f>G32-E33</f>
        <v>1162.3499999999999</v>
      </c>
    </row>
    <row r="35" spans="1:7" x14ac:dyDescent="0.3">
      <c r="A35"/>
      <c r="B35"/>
      <c r="C35"/>
      <c r="D35"/>
      <c r="E35"/>
      <c r="F35"/>
      <c r="G35"/>
    </row>
  </sheetData>
  <mergeCells count="4">
    <mergeCell ref="J5:K5"/>
    <mergeCell ref="F4:G4"/>
    <mergeCell ref="J4:K4"/>
    <mergeCell ref="F5:G5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3E6E3-91E1-48CD-9FEC-656B92D07C3B}">
  <sheetPr>
    <pageSetUpPr fitToPage="1"/>
  </sheetPr>
  <dimension ref="B2:H7"/>
  <sheetViews>
    <sheetView workbookViewId="0">
      <selection activeCell="B2" sqref="B2:H8"/>
    </sheetView>
  </sheetViews>
  <sheetFormatPr defaultRowHeight="14.4" x14ac:dyDescent="0.3"/>
  <cols>
    <col min="2" max="2" width="26.33203125" bestFit="1" customWidth="1"/>
  </cols>
  <sheetData>
    <row r="2" spans="2:8" x14ac:dyDescent="0.3">
      <c r="B2" s="59" t="s">
        <v>45</v>
      </c>
      <c r="E2" t="s">
        <v>46</v>
      </c>
    </row>
    <row r="3" spans="2:8" x14ac:dyDescent="0.3">
      <c r="B3" s="59" t="s">
        <v>47</v>
      </c>
    </row>
    <row r="4" spans="2:8" x14ac:dyDescent="0.3">
      <c r="B4" t="s">
        <v>60</v>
      </c>
    </row>
    <row r="5" spans="2:8" x14ac:dyDescent="0.3">
      <c r="B5" s="2" t="s">
        <v>41</v>
      </c>
      <c r="C5" s="2"/>
      <c r="D5" s="2"/>
      <c r="E5" s="2"/>
      <c r="F5" s="2"/>
      <c r="G5" s="2"/>
      <c r="H5" s="2">
        <v>1207.74</v>
      </c>
    </row>
    <row r="6" spans="2:8" x14ac:dyDescent="0.3">
      <c r="B6" s="2" t="s">
        <v>42</v>
      </c>
      <c r="C6" s="2">
        <v>334</v>
      </c>
      <c r="D6" s="2" t="s">
        <v>43</v>
      </c>
      <c r="E6" s="2"/>
      <c r="F6" s="2">
        <v>45.39</v>
      </c>
      <c r="G6" s="2"/>
      <c r="H6" s="2"/>
    </row>
    <row r="7" spans="2:8" x14ac:dyDescent="0.3">
      <c r="B7" s="2" t="s">
        <v>44</v>
      </c>
      <c r="C7" s="2"/>
      <c r="D7" s="2"/>
      <c r="E7" s="2"/>
      <c r="F7" s="2"/>
      <c r="G7" s="2"/>
      <c r="H7" s="60">
        <v>1162.3499999999999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 and p acct </vt:lpstr>
      <vt:lpstr>Schedule of variances</vt:lpstr>
      <vt:lpstr>Bank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Joyce Tombs</cp:lastModifiedBy>
  <cp:lastPrinted>2021-05-19T12:43:16Z</cp:lastPrinted>
  <dcterms:created xsi:type="dcterms:W3CDTF">2021-04-22T12:57:49Z</dcterms:created>
  <dcterms:modified xsi:type="dcterms:W3CDTF">2021-05-19T12:43:28Z</dcterms:modified>
</cp:coreProperties>
</file>